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05" tabRatio="893" firstSheet="1" activeTab="1"/>
  </bookViews>
  <sheets>
    <sheet name="ปีงบฯ (-พ.ย.)" sheetId="19" r:id="rId1"/>
    <sheet name="ขาเข้าปีงบฯ (-พ.ค.)" sheetId="31" r:id="rId2"/>
    <sheet name="ขาเข้าพ.ค.63" sheetId="32" r:id="rId3"/>
    <sheet name="ผด พค.63" sheetId="33" r:id="rId4"/>
    <sheet name="ผด ตค62-ตค63" sheetId="34" r:id="rId5"/>
    <sheet name="ขาออก 63" sheetId="35" r:id="rId6"/>
    <sheet name="Sheet4" sheetId="36" r:id="rId7"/>
  </sheets>
  <definedNames>
    <definedName name="_xlnm.Print_Area" localSheetId="1">'ขาเข้าปีงบฯ (-พ.ค.)'!$A$1:$F$20</definedName>
    <definedName name="_xlnm.Print_Area" localSheetId="0">'ปีงบฯ (-พ.ย.)'!$A$1:$F$20</definedName>
  </definedNames>
  <calcPr calcId="162913"/>
</workbook>
</file>

<file path=xl/calcChain.xml><?xml version="1.0" encoding="utf-8"?>
<calcChain xmlns="http://schemas.openxmlformats.org/spreadsheetml/2006/main">
  <c r="E48" i="35" l="1"/>
  <c r="E49" i="35" s="1"/>
  <c r="D48" i="35"/>
  <c r="D49" i="35" s="1"/>
  <c r="E16" i="35"/>
  <c r="E17" i="35" s="1"/>
  <c r="D16" i="35"/>
  <c r="D17" i="35" s="1"/>
  <c r="K17" i="34" l="1"/>
  <c r="K18" i="34" s="1"/>
  <c r="J17" i="34"/>
  <c r="J18" i="34" s="1"/>
  <c r="F17" i="34"/>
  <c r="F18" i="34" s="1"/>
  <c r="E17" i="34"/>
  <c r="E18" i="34" s="1"/>
  <c r="K19" i="33"/>
  <c r="K17" i="33"/>
  <c r="J17" i="33"/>
  <c r="J19" i="33" s="1"/>
  <c r="F17" i="33"/>
  <c r="E17" i="33"/>
  <c r="F17" i="31" l="1"/>
  <c r="E17" i="31"/>
  <c r="D17" i="31"/>
  <c r="F17" i="32" l="1"/>
  <c r="E17" i="32"/>
  <c r="D17" i="32"/>
  <c r="F15" i="32"/>
  <c r="E15" i="32"/>
  <c r="D15" i="32"/>
  <c r="G13" i="32"/>
  <c r="G12" i="32"/>
  <c r="F15" i="31"/>
  <c r="E15" i="31"/>
  <c r="E16" i="31" s="1"/>
  <c r="D15" i="31"/>
  <c r="F16" i="31" l="1"/>
  <c r="D16" i="31"/>
  <c r="D16" i="32"/>
  <c r="F16" i="32"/>
  <c r="E16" i="32"/>
  <c r="F17" i="19" l="1"/>
  <c r="D17" i="19"/>
  <c r="E17" i="19"/>
  <c r="F15" i="19" l="1"/>
  <c r="F16" i="19" s="1"/>
  <c r="E15" i="19"/>
  <c r="E16" i="19" s="1"/>
  <c r="D15" i="19"/>
  <c r="D16" i="19" s="1"/>
</calcChain>
</file>

<file path=xl/sharedStrings.xml><?xml version="1.0" encoding="utf-8"?>
<sst xmlns="http://schemas.openxmlformats.org/spreadsheetml/2006/main" count="265" uniqueCount="132">
  <si>
    <t>0704</t>
  </si>
  <si>
    <t>0714</t>
  </si>
  <si>
    <t>0810</t>
  </si>
  <si>
    <t>0901</t>
  </si>
  <si>
    <t>2716</t>
  </si>
  <si>
    <t>มูลค่าสินค้านำเข้าสูงสุด  10  อันดับ</t>
  </si>
  <si>
    <t>ด่านศุลกากรช่องเม็ก</t>
  </si>
  <si>
    <t>ลำดับ</t>
  </si>
  <si>
    <t>ชนิดสินค้า</t>
  </si>
  <si>
    <t>รวม</t>
  </si>
  <si>
    <t>รวมทั้งสิ้น</t>
  </si>
  <si>
    <t xml:space="preserve">            </t>
  </si>
  <si>
    <t>พิกัด</t>
  </si>
  <si>
    <t>พลังงานไฟฟ้า</t>
  </si>
  <si>
    <t>กะหล่ำปลี</t>
  </si>
  <si>
    <t>ชุดสายไฟ, ชุดสายไฟประกอบ</t>
  </si>
  <si>
    <t>น้ำหนัก (ตัน)</t>
  </si>
  <si>
    <t>อื่นๆ</t>
  </si>
  <si>
    <t>ภาษีมูลค่าเพิ่ม</t>
  </si>
  <si>
    <t>0803</t>
  </si>
  <si>
    <t>มูลค่า (ล้านบาท)</t>
  </si>
  <si>
    <t>กล้วยดิบ</t>
  </si>
  <si>
    <t>มันสำปะหลัง (หัวมัน, มันเส้น)</t>
  </si>
  <si>
    <t>VAT (ล้านบาท)</t>
  </si>
  <si>
    <t>มันสำปะหลัง (มันเส้น, หัวมัน)</t>
  </si>
  <si>
    <t>เมล็ดกาแฟดิบ, เมล็ดกาแฟคั่ว</t>
  </si>
  <si>
    <t>กาแฟสำเร็จรูป, กาแฟ 3in1</t>
  </si>
  <si>
    <t>อื่น ๆ</t>
  </si>
  <si>
    <t>*ข้อมูล ณ วันที่ตรวจปล่อยสินค้า (0409)</t>
  </si>
  <si>
    <t>ประจำปีงบประมาณ  2563 (ตุลาคม - พฤศจิกายน 2562)</t>
  </si>
  <si>
    <t>9306</t>
  </si>
  <si>
    <t>8803</t>
  </si>
  <si>
    <t>9031</t>
  </si>
  <si>
    <t>จรวดติดอากาศยานรบนำเข้าโดยกองทัพอากาศ (ยกเว้นอากรตามภาค 4 ประเภท 13)</t>
  </si>
  <si>
    <t>กาแฟสำเร็จรูป</t>
  </si>
  <si>
    <t>อะไหล่อากาศยาน นำเข้าโดยกองทัพอากาศ</t>
  </si>
  <si>
    <t>ชุดเครื่องมือตรวจสอบการสั่นสะเทือนของเครื่องจักร</t>
  </si>
  <si>
    <t>2101</t>
  </si>
  <si>
    <t>เมล็ดกาแฟดิบ</t>
  </si>
  <si>
    <t>มันเทศ</t>
  </si>
  <si>
    <t>1108</t>
  </si>
  <si>
    <t>แป้งมันสำปะหลัง</t>
  </si>
  <si>
    <t>มะขามเปียก, เสาวรส</t>
  </si>
  <si>
    <t>0813</t>
  </si>
  <si>
    <t>เสาวรส</t>
  </si>
  <si>
    <t>ลูกสำรอง</t>
  </si>
  <si>
    <t>ประจำปีงบประมาณ  2563 (ตุลาคม - พฤษภาคม 2563)</t>
  </si>
  <si>
    <t>ประจำปีงบประมาณ  2563 (พฤษภาคม 2563)</t>
  </si>
  <si>
    <t>*ข้อมูล ณ วันที่ 2 มิถุนายน 2563</t>
  </si>
  <si>
    <t xml:space="preserve">มูลค่าสินค้าผ่านแดนสูงสุด  10  อันดับ </t>
  </si>
  <si>
    <t>ปีงบประมาณ  2563   เดือน  พฤษภาคม  2563</t>
  </si>
  <si>
    <t>ผ่านแดนเข้า</t>
  </si>
  <si>
    <t>ผ่านแดนออก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</si>
  <si>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</si>
  <si>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</si>
  <si>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</si>
  <si>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มูลค่า (บาท)</t>
  </si>
  <si>
    <t>มูลค่า(บาท)</t>
  </si>
  <si>
    <t>09011110</t>
  </si>
  <si>
    <t>เหล็กโครงสร้าง, อุปกรณ์สำหรับติดตั้งและอื่นๆ</t>
  </si>
  <si>
    <t>73082029</t>
  </si>
  <si>
    <t>ข้าวเหนียว</t>
  </si>
  <si>
    <t>10063030</t>
  </si>
  <si>
    <t>เหล็กโครงสร้างและส่วนประกอบอื่นๆพร้อมอุปกรณ์ติดตั้ง</t>
  </si>
  <si>
    <t>76141090</t>
  </si>
  <si>
    <t>หม้อแปลงไฟฟ้า</t>
  </si>
  <si>
    <t>85043199</t>
  </si>
  <si>
    <t>รถดั้มพ์</t>
  </si>
  <si>
    <t>87041017</t>
  </si>
  <si>
    <t>ชิ้นส่วนเฟอร์นิเจอร์ไม้ดู่</t>
  </si>
  <si>
    <t>94036090</t>
  </si>
  <si>
    <t>ส่วนประกอบหม้อแปลงไฟฟ้า</t>
  </si>
  <si>
    <t>85049090</t>
  </si>
  <si>
    <t>สมุนไพร</t>
  </si>
  <si>
    <t>12119099</t>
  </si>
  <si>
    <t>เครื่องปรับอากาศ</t>
  </si>
  <si>
    <t>84151010</t>
  </si>
  <si>
    <t>11081400</t>
  </si>
  <si>
    <t>อุปกรณ์ก่อสร้างทำด้วยเหล็ก</t>
  </si>
  <si>
    <t>73089099</t>
  </si>
  <si>
    <t>ยาเส้น</t>
  </si>
  <si>
    <t>24031919</t>
  </si>
  <si>
    <t>รถยนต์ใหม่</t>
  </si>
  <si>
    <t>87033371</t>
  </si>
  <si>
    <t>21011299</t>
  </si>
  <si>
    <t>เครื่องยนต์ดีเซล</t>
  </si>
  <si>
    <t>84081090</t>
  </si>
  <si>
    <t>มอลต์</t>
  </si>
  <si>
    <t>11071000</t>
  </si>
  <si>
    <t>รวมสินค้าผ่านแดนขาออก 10 อันดับ</t>
  </si>
  <si>
    <t xml:space="preserve"> -</t>
  </si>
  <si>
    <t xml:space="preserve">            รวมทั้งสิ้น</t>
  </si>
  <si>
    <t xml:space="preserve">                       จำนวนใบขนผ่านแดนเข้า 52  ใบขน  จำนวนรถบรรทุก 174 คัน</t>
  </si>
  <si>
    <t xml:space="preserve">                    จำนวนใบขนผ่านแดนออก  77 ใบขน  จำนวนรถบรรทุก 237 คัน</t>
  </si>
  <si>
    <t>มูลค่าสินค้าผ่านแดนสูงสุด  10  อันดับ จำนวนรถบรรทุก</t>
  </si>
  <si>
    <t>ไตรมาสที่ 1 ปีงบประมาณ  2563   เดือน ( ตุลาคม 62- พฤษภาคม 63 )</t>
  </si>
  <si>
    <t>บุหรี่</t>
  </si>
  <si>
    <t>24022090</t>
  </si>
  <si>
    <t>เสาโครงสร้างเหล็กพร้อมอุปกรณ์ประกอบ</t>
  </si>
  <si>
    <t>ปลายข้าวเหนียว</t>
  </si>
  <si>
    <t>รถยนต์ใหม่(กระบะ)</t>
  </si>
  <si>
    <t>เฟอร์นิเจอร์ไม้ดู่</t>
  </si>
  <si>
    <t xml:space="preserve">เครื่องยึดประตูด้วยระบบไฮดรอลิค,ประตูน้ำล้น </t>
  </si>
  <si>
    <t>84254290</t>
  </si>
  <si>
    <t>ยาสูบแห้ง</t>
  </si>
  <si>
    <t>ยางนอกชนิดที่ใช้กับรถยนต์</t>
  </si>
  <si>
    <t>เครื่องปรับอากาศ(ติดผนัง+ติดเพดาน)</t>
  </si>
  <si>
    <t>กาแฟสำเร็จรูป(2IN1)</t>
  </si>
  <si>
    <t>รวมสินค้าผ่านแดนขาเข้า 10 อันดับ</t>
  </si>
  <si>
    <t xml:space="preserve">                       จำนวนใบขนผ่านแดนเข้า 272  ใบขน  จำนวนรถบรรทุก 937 คัน</t>
  </si>
  <si>
    <t xml:space="preserve">                    จำนวนใบขนผ่านแดนออก  691 ใบขน  จำนวนรถบรรทุก 1,299 คัน</t>
  </si>
  <si>
    <t xml:space="preserve">สินค้าส่งออกสูงสุด  10  อันดับ </t>
  </si>
  <si>
    <t>ปีงบประมาณ 2563   (เดือน พฤษภาคม 2563)</t>
  </si>
  <si>
    <t>ลำดับที่</t>
  </si>
  <si>
    <t>น้ำหนัก (kgm)</t>
  </si>
  <si>
    <t>น้ำมันดีเชล</t>
  </si>
  <si>
    <t>รถไถนาเดินตาม</t>
  </si>
  <si>
    <t>น้ำมันเบนซินไร้สารตะกั่ว 91</t>
  </si>
  <si>
    <t>ปุ๋ยเคมี</t>
  </si>
  <si>
    <t>น้ำมันเครื่อง</t>
  </si>
  <si>
    <t>ผงชูรส</t>
  </si>
  <si>
    <t>ครีมเทียม</t>
  </si>
  <si>
    <t>แบตเตอรี่</t>
  </si>
  <si>
    <t>รวมทั้งหมด</t>
  </si>
  <si>
    <t>ปีงบประมาณ 2563 เดือนตุลาคม 2562 ถึง  พฤษภาคม 2563</t>
  </si>
  <si>
    <t>น้ำมันเชื้อเพลิง</t>
  </si>
  <si>
    <t>พลาสติก</t>
  </si>
  <si>
    <t>นมถั่วเหลือง</t>
  </si>
  <si>
    <t>อาหารสัตว์</t>
  </si>
  <si>
    <t>ขนม</t>
  </si>
  <si>
    <t>กระเบื้อง</t>
  </si>
  <si>
    <t>ปุ๋ย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</si>
</sst>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87" formatCode="_-* #,##0.000_-;\-* #,##0.000_-;_-* &quot;-&quot;???_-;_-@_-"/>
    <numFmt numFmtId="188" formatCode="_(* #,##0.000_);_(* \(#,##0.000\);_(* &quot;-&quot;??_);_(@_)"/>
    <numFmt numFmtId="189" formatCode="0.000"/>
    <numFmt numFmtId="190" formatCode="_-* #,##0.000_-;\-* #,##0.000_-;_-* &quot;-&quot;??_-;_-@_-"/>
    <numFmt numFmtId="191" formatCode="#,##0.00;[Red]#,##0.00"/>
    <numFmt numFmtId="192" formatCode="#,##0.000;[Red]#,##0.000"/>
    <numFmt numFmtId="193" formatCode="_-* #,##0.00_-;\-* #,##0.00_-;_-* &quot;-&quot;???_-;_-@_-"/>
    <numFmt numFmtId="194" formatCode="#,##0.000"/>
    <numFmt numFmtId="195" formatCode="_-* #,##0.00_-;\-* #,##0.00_-;_-* &quot;-&quot;??_-;_-@_-"/>
  </numFmts>
  <fonts count="33" x14ac:knownFonts="1">
    <font>
      <sz val="11"/>
      <color theme="1"/>
      <name val="Calibri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8"/>
      <color theme="0"/>
      <name val="TH SarabunPSK"/>
      <family val="2"/>
    </font>
    <font>
      <sz val="18"/>
      <color rgb="FFFF0000"/>
      <name val="TH SarabunPSK"/>
      <family val="2"/>
    </font>
    <font>
      <sz val="18"/>
      <color theme="1" tint="0.14999847407452621"/>
      <name val="TH SarabunPSK"/>
      <family val="2"/>
    </font>
    <font>
      <sz val="16"/>
      <color theme="1"/>
      <name val="TH SarabunPSK"/>
      <family val="2"/>
    </font>
    <font>
      <b/>
      <sz val="18"/>
      <color theme="1" tint="0.14999847407452621"/>
      <name val="TH SarabunPSK"/>
      <family val="2"/>
    </font>
    <font>
      <sz val="11"/>
      <color theme="0"/>
      <name val="Tahoma"/>
      <family val="2"/>
      <scheme val="minor"/>
    </font>
    <font>
      <sz val="11"/>
      <color theme="1"/>
      <name val="Calibri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  <charset val="222"/>
    </font>
    <font>
      <sz val="16"/>
      <color theme="1" tint="0.14999847407452621"/>
      <name val="TH SarabunPSK"/>
      <family val="2"/>
    </font>
    <font>
      <b/>
      <sz val="20"/>
      <color theme="1" tint="0.14999847407452621"/>
      <name val="TH SarabunPSK"/>
      <family val="2"/>
    </font>
    <font>
      <sz val="10"/>
      <color indexed="8"/>
      <name val="Arial"/>
      <family val="2"/>
    </font>
    <font>
      <b/>
      <sz val="22"/>
      <color indexed="8"/>
      <name val="TH SarabunPSK"/>
      <family val="2"/>
    </font>
    <font>
      <sz val="8"/>
      <color theme="1"/>
      <name val="Calibri"/>
      <family val="2"/>
    </font>
    <font>
      <sz val="12"/>
      <color theme="1" tint="0.14999847407452621"/>
      <name val="TH SarabunPSK"/>
      <family val="2"/>
    </font>
    <font>
      <sz val="16"/>
      <color theme="1" tint="4.9989318521683403E-2"/>
      <name val="TH SarabunPSK"/>
      <family val="2"/>
    </font>
    <font>
      <sz val="18"/>
      <color theme="1" tint="4.9989318521683403E-2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0F4FA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95" fontId="24" fillId="0" borderId="0" applyFont="0" applyFill="0" applyBorder="0" applyAlignment="0" applyProtection="0"/>
    <xf numFmtId="0" fontId="27" fillId="0" borderId="0"/>
  </cellStyleXfs>
  <cellXfs count="208">
    <xf numFmtId="0" fontId="0" fillId="0" borderId="0" xfId="0"/>
    <xf numFmtId="0" fontId="6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0" fontId="4" fillId="2" borderId="1" xfId="3" applyFont="1" applyFill="1" applyBorder="1" applyAlignment="1">
      <alignment horizontal="center" vertical="center"/>
    </xf>
    <xf numFmtId="0" fontId="7" fillId="0" borderId="0" xfId="3" applyFont="1" applyAlignment="1">
      <alignment vertical="center"/>
    </xf>
    <xf numFmtId="0" fontId="5" fillId="0" borderId="1" xfId="3" applyFont="1" applyBorder="1" applyAlignment="1">
      <alignment horizontal="center" vertical="center"/>
    </xf>
    <xf numFmtId="0" fontId="5" fillId="0" borderId="1" xfId="3" quotePrefix="1" applyFont="1" applyBorder="1" applyAlignment="1">
      <alignment horizontal="center" vertical="center"/>
    </xf>
    <xf numFmtId="193" fontId="8" fillId="0" borderId="1" xfId="3" applyNumberFormat="1" applyFont="1" applyBorder="1" applyAlignment="1">
      <alignment vertical="center"/>
    </xf>
    <xf numFmtId="188" fontId="6" fillId="0" borderId="0" xfId="3" applyNumberFormat="1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8" fillId="0" borderId="3" xfId="3" applyFont="1" applyBorder="1" applyAlignment="1">
      <alignment vertical="center"/>
    </xf>
    <xf numFmtId="0" fontId="8" fillId="0" borderId="3" xfId="3" applyFont="1" applyBorder="1" applyAlignment="1">
      <alignment vertical="center" wrapText="1"/>
    </xf>
    <xf numFmtId="0" fontId="8" fillId="0" borderId="3" xfId="3" applyFont="1" applyBorder="1" applyAlignment="1">
      <alignment horizontal="left" vertical="center" wrapText="1"/>
    </xf>
    <xf numFmtId="193" fontId="10" fillId="3" borderId="1" xfId="3" applyNumberFormat="1" applyFont="1" applyFill="1" applyBorder="1" applyAlignment="1">
      <alignment vertical="center"/>
    </xf>
    <xf numFmtId="193" fontId="8" fillId="0" borderId="4" xfId="3" applyNumberFormat="1" applyFont="1" applyBorder="1" applyAlignment="1">
      <alignment vertical="center"/>
    </xf>
    <xf numFmtId="3" fontId="6" fillId="0" borderId="0" xfId="3" applyNumberFormat="1" applyFont="1" applyAlignment="1">
      <alignment vertical="center"/>
    </xf>
    <xf numFmtId="189" fontId="5" fillId="0" borderId="0" xfId="3" applyNumberFormat="1" applyFont="1" applyAlignment="1">
      <alignment vertical="center"/>
    </xf>
    <xf numFmtId="190" fontId="4" fillId="0" borderId="0" xfId="3" applyNumberFormat="1" applyFont="1" applyAlignment="1">
      <alignment vertical="center"/>
    </xf>
    <xf numFmtId="191" fontId="5" fillId="0" borderId="0" xfId="3" applyNumberFormat="1" applyFont="1" applyAlignment="1">
      <alignment vertical="center"/>
    </xf>
    <xf numFmtId="192" fontId="5" fillId="0" borderId="0" xfId="3" applyNumberFormat="1" applyFont="1" applyAlignment="1">
      <alignment vertical="center"/>
    </xf>
    <xf numFmtId="0" fontId="8" fillId="0" borderId="0" xfId="3" applyFont="1" applyAlignment="1">
      <alignment vertical="center" wrapText="1"/>
    </xf>
    <xf numFmtId="187" fontId="8" fillId="0" borderId="1" xfId="3" applyNumberFormat="1" applyFont="1" applyBorder="1" applyAlignment="1">
      <alignment horizontal="right" vertical="center"/>
    </xf>
    <xf numFmtId="188" fontId="5" fillId="0" borderId="0" xfId="3" applyNumberFormat="1" applyFont="1" applyAlignment="1">
      <alignment horizontal="center" vertical="center"/>
    </xf>
    <xf numFmtId="0" fontId="9" fillId="0" borderId="0" xfId="3" applyFont="1" applyAlignment="1">
      <alignment vertical="center"/>
    </xf>
    <xf numFmtId="193" fontId="8" fillId="0" borderId="1" xfId="3" applyNumberFormat="1" applyFont="1" applyBorder="1" applyAlignment="1">
      <alignment horizontal="right" vertical="center"/>
    </xf>
    <xf numFmtId="193" fontId="10" fillId="3" borderId="1" xfId="3" applyNumberFormat="1" applyFont="1" applyFill="1" applyBorder="1" applyAlignment="1">
      <alignment horizontal="center" vertical="center"/>
    </xf>
    <xf numFmtId="0" fontId="5" fillId="0" borderId="0" xfId="3" applyFont="1" applyAlignment="1">
      <alignment horizontal="left"/>
    </xf>
    <xf numFmtId="190" fontId="5" fillId="0" borderId="0" xfId="4" applyNumberFormat="1" applyFont="1" applyAlignment="1">
      <alignment vertical="center"/>
    </xf>
    <xf numFmtId="0" fontId="2" fillId="0" borderId="0" xfId="3" applyAlignment="1">
      <alignment vertical="center"/>
    </xf>
    <xf numFmtId="0" fontId="11" fillId="0" borderId="0" xfId="3" applyFont="1" applyAlignment="1">
      <alignment vertical="center"/>
    </xf>
    <xf numFmtId="0" fontId="5" fillId="0" borderId="0" xfId="5" applyFont="1"/>
    <xf numFmtId="0" fontId="4" fillId="2" borderId="1" xfId="5" applyFont="1" applyFill="1" applyBorder="1" applyAlignment="1">
      <alignment horizontal="center" vertical="center"/>
    </xf>
    <xf numFmtId="0" fontId="7" fillId="0" borderId="0" xfId="5" applyFont="1"/>
    <xf numFmtId="0" fontId="5" fillId="0" borderId="1" xfId="5" applyFont="1" applyBorder="1" applyAlignment="1">
      <alignment horizontal="center" vertical="center"/>
    </xf>
    <xf numFmtId="0" fontId="5" fillId="0" borderId="1" xfId="5" quotePrefix="1" applyFont="1" applyBorder="1" applyAlignment="1">
      <alignment horizontal="center" vertical="center"/>
    </xf>
    <xf numFmtId="0" fontId="8" fillId="0" borderId="0" xfId="5" applyFont="1" applyAlignment="1">
      <alignment vertical="center"/>
    </xf>
    <xf numFmtId="193" fontId="8" fillId="0" borderId="1" xfId="5" applyNumberFormat="1" applyFont="1" applyBorder="1" applyAlignment="1">
      <alignment horizontal="right" vertical="center"/>
    </xf>
    <xf numFmtId="193" fontId="8" fillId="0" borderId="1" xfId="5" applyNumberFormat="1" applyFont="1" applyBorder="1" applyAlignment="1">
      <alignment vertical="center"/>
    </xf>
    <xf numFmtId="193" fontId="8" fillId="0" borderId="1" xfId="5" applyNumberFormat="1" applyFont="1" applyBorder="1" applyAlignment="1">
      <alignment vertical="top"/>
    </xf>
    <xf numFmtId="188" fontId="7" fillId="0" borderId="0" xfId="6" applyNumberFormat="1" applyFont="1" applyAlignment="1">
      <alignment horizontal="center" vertical="center"/>
    </xf>
    <xf numFmtId="0" fontId="9" fillId="0" borderId="0" xfId="5" applyFont="1" applyAlignment="1">
      <alignment vertical="center"/>
    </xf>
    <xf numFmtId="0" fontId="8" fillId="0" borderId="3" xfId="5" applyFont="1" applyBorder="1" applyAlignment="1">
      <alignment vertical="center"/>
    </xf>
    <xf numFmtId="194" fontId="7" fillId="0" borderId="0" xfId="5" applyNumberFormat="1" applyFont="1" applyAlignment="1">
      <alignment vertical="center"/>
    </xf>
    <xf numFmtId="0" fontId="5" fillId="0" borderId="0" xfId="5" applyFont="1" applyAlignment="1">
      <alignment horizontal="center" vertical="center"/>
    </xf>
    <xf numFmtId="0" fontId="8" fillId="0" borderId="3" xfId="5" applyFont="1" applyBorder="1" applyAlignment="1">
      <alignment vertical="center" wrapText="1"/>
    </xf>
    <xf numFmtId="0" fontId="5" fillId="0" borderId="0" xfId="5" applyFont="1" applyAlignment="1">
      <alignment vertical="center"/>
    </xf>
    <xf numFmtId="0" fontId="8" fillId="0" borderId="3" xfId="5" applyFont="1" applyBorder="1" applyAlignment="1">
      <alignment horizontal="left" vertical="center"/>
    </xf>
    <xf numFmtId="193" fontId="10" fillId="3" borderId="1" xfId="5" applyNumberFormat="1" applyFont="1" applyFill="1" applyBorder="1" applyAlignment="1">
      <alignment horizontal="center" vertical="center"/>
    </xf>
    <xf numFmtId="193" fontId="10" fillId="3" borderId="1" xfId="5" applyNumberFormat="1" applyFont="1" applyFill="1" applyBorder="1" applyAlignment="1">
      <alignment vertical="center"/>
    </xf>
    <xf numFmtId="0" fontId="7" fillId="0" borderId="0" xfId="5" applyFont="1" applyAlignment="1">
      <alignment vertical="center"/>
    </xf>
    <xf numFmtId="193" fontId="8" fillId="0" borderId="4" xfId="5" applyNumberFormat="1" applyFont="1" applyBorder="1" applyAlignment="1">
      <alignment vertical="center"/>
    </xf>
    <xf numFmtId="195" fontId="4" fillId="4" borderId="7" xfId="5" applyNumberFormat="1" applyFont="1" applyFill="1" applyBorder="1" applyAlignment="1">
      <alignment horizontal="center" vertical="center"/>
    </xf>
    <xf numFmtId="193" fontId="4" fillId="4" borderId="7" xfId="5" applyNumberFormat="1" applyFont="1" applyFill="1" applyBorder="1" applyAlignment="1">
      <alignment horizontal="center" vertical="center"/>
    </xf>
    <xf numFmtId="0" fontId="5" fillId="0" borderId="0" xfId="5" applyFont="1" applyAlignment="1">
      <alignment horizontal="left"/>
    </xf>
    <xf numFmtId="0" fontId="5" fillId="0" borderId="0" xfId="5" applyFont="1" applyAlignment="1">
      <alignment horizontal="center"/>
    </xf>
    <xf numFmtId="190" fontId="5" fillId="0" borderId="0" xfId="6" applyNumberFormat="1" applyFont="1"/>
    <xf numFmtId="189" fontId="5" fillId="0" borderId="0" xfId="5" applyNumberFormat="1" applyFont="1"/>
    <xf numFmtId="190" fontId="4" fillId="0" borderId="0" xfId="5" applyNumberFormat="1" applyFont="1" applyAlignment="1">
      <alignment vertical="center"/>
    </xf>
    <xf numFmtId="191" fontId="5" fillId="0" borderId="0" xfId="5" applyNumberFormat="1" applyFont="1" applyAlignment="1">
      <alignment vertical="center"/>
    </xf>
    <xf numFmtId="191" fontId="5" fillId="0" borderId="0" xfId="5" applyNumberFormat="1" applyFont="1"/>
    <xf numFmtId="192" fontId="5" fillId="0" borderId="0" xfId="5" applyNumberFormat="1" applyFont="1"/>
    <xf numFmtId="0" fontId="1" fillId="0" borderId="0" xfId="5"/>
    <xf numFmtId="0" fontId="8" fillId="0" borderId="1" xfId="3" applyFont="1" applyBorder="1" applyAlignment="1">
      <alignment vertic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9" fillId="0" borderId="0" xfId="0" applyFont="1"/>
    <xf numFmtId="0" fontId="13" fillId="5" borderId="0" xfId="0" applyFont="1" applyFill="1" applyAlignment="1">
      <alignment horizontal="center"/>
    </xf>
    <xf numFmtId="0" fontId="13" fillId="6" borderId="0" xfId="0" applyFont="1" applyFill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6" borderId="1" xfId="0" applyFont="1" applyFill="1" applyBorder="1"/>
    <xf numFmtId="0" fontId="13" fillId="6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43" fontId="9" fillId="0" borderId="1" xfId="7" applyFont="1" applyBorder="1"/>
    <xf numFmtId="49" fontId="9" fillId="0" borderId="1" xfId="0" applyNumberFormat="1" applyFont="1" applyBorder="1"/>
    <xf numFmtId="0" fontId="9" fillId="6" borderId="1" xfId="0" applyFont="1" applyFill="1" applyBorder="1"/>
    <xf numFmtId="43" fontId="9" fillId="6" borderId="1" xfId="7" applyFont="1" applyFill="1" applyBorder="1"/>
    <xf numFmtId="0" fontId="9" fillId="7" borderId="1" xfId="0" applyFont="1" applyFill="1" applyBorder="1" applyAlignment="1">
      <alignment horizontal="center"/>
    </xf>
    <xf numFmtId="0" fontId="9" fillId="0" borderId="2" xfId="0" applyFont="1" applyBorder="1"/>
    <xf numFmtId="43" fontId="14" fillId="6" borderId="1" xfId="7" applyFont="1" applyFill="1" applyBorder="1"/>
    <xf numFmtId="43" fontId="0" fillId="0" borderId="0" xfId="0" applyNumberFormat="1"/>
    <xf numFmtId="0" fontId="15" fillId="0" borderId="1" xfId="0" applyFont="1" applyBorder="1"/>
    <xf numFmtId="0" fontId="9" fillId="0" borderId="4" xfId="0" applyFont="1" applyBorder="1" applyAlignment="1">
      <alignment horizontal="center"/>
    </xf>
    <xf numFmtId="43" fontId="9" fillId="0" borderId="1" xfId="7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6" fillId="0" borderId="1" xfId="0" applyFont="1" applyBorder="1"/>
    <xf numFmtId="0" fontId="17" fillId="0" borderId="1" xfId="0" applyFont="1" applyBorder="1"/>
    <xf numFmtId="0" fontId="9" fillId="7" borderId="1" xfId="0" applyFont="1" applyFill="1" applyBorder="1"/>
    <xf numFmtId="43" fontId="9" fillId="0" borderId="1" xfId="0" applyNumberFormat="1" applyFont="1" applyBorder="1"/>
    <xf numFmtId="43" fontId="9" fillId="0" borderId="0" xfId="0" applyNumberFormat="1" applyFont="1"/>
    <xf numFmtId="0" fontId="19" fillId="0" borderId="0" xfId="3" applyFont="1"/>
    <xf numFmtId="0" fontId="19" fillId="0" borderId="0" xfId="3" applyFont="1" applyAlignment="1">
      <alignment horizontal="center"/>
    </xf>
    <xf numFmtId="0" fontId="20" fillId="0" borderId="0" xfId="3" applyNumberFormat="1" applyFont="1" applyAlignment="1">
      <alignment horizontal="center"/>
    </xf>
    <xf numFmtId="43" fontId="19" fillId="0" borderId="0" xfId="7" applyFont="1"/>
    <xf numFmtId="194" fontId="19" fillId="0" borderId="0" xfId="3" applyNumberFormat="1" applyFont="1"/>
    <xf numFmtId="0" fontId="21" fillId="8" borderId="1" xfId="3" applyFont="1" applyFill="1" applyBorder="1" applyAlignment="1">
      <alignment horizontal="center" vertical="center" wrapText="1"/>
    </xf>
    <xf numFmtId="0" fontId="22" fillId="8" borderId="1" xfId="3" applyFont="1" applyFill="1" applyBorder="1" applyAlignment="1">
      <alignment horizontal="center" vertical="center"/>
    </xf>
    <xf numFmtId="0" fontId="23" fillId="8" borderId="1" xfId="3" applyNumberFormat="1" applyFont="1" applyFill="1" applyBorder="1" applyAlignment="1">
      <alignment horizontal="center" vertical="center"/>
    </xf>
    <xf numFmtId="43" fontId="22" fillId="8" borderId="1" xfId="7" applyFont="1" applyFill="1" applyBorder="1" applyAlignment="1">
      <alignment horizontal="center" vertical="center"/>
    </xf>
    <xf numFmtId="194" fontId="22" fillId="8" borderId="1" xfId="8" applyNumberFormat="1" applyFont="1" applyFill="1" applyBorder="1" applyAlignment="1">
      <alignment horizontal="center" vertical="center"/>
    </xf>
    <xf numFmtId="0" fontId="19" fillId="0" borderId="1" xfId="3" applyFont="1" applyBorder="1" applyAlignment="1">
      <alignment horizontal="center"/>
    </xf>
    <xf numFmtId="0" fontId="20" fillId="0" borderId="1" xfId="3" applyFont="1" applyBorder="1"/>
    <xf numFmtId="0" fontId="9" fillId="9" borderId="1" xfId="0" applyNumberFormat="1" applyFont="1" applyFill="1" applyBorder="1" applyAlignment="1">
      <alignment horizontal="center" vertical="top" wrapText="1"/>
    </xf>
    <xf numFmtId="4" fontId="9" fillId="9" borderId="1" xfId="0" applyNumberFormat="1" applyFont="1" applyFill="1" applyBorder="1" applyAlignment="1">
      <alignment horizontal="right" vertical="top" wrapText="1"/>
    </xf>
    <xf numFmtId="0" fontId="20" fillId="0" borderId="0" xfId="3" applyFont="1"/>
    <xf numFmtId="0" fontId="25" fillId="7" borderId="1" xfId="3" applyFont="1" applyFill="1" applyBorder="1" applyAlignment="1">
      <alignment horizontal="left"/>
    </xf>
    <xf numFmtId="0" fontId="23" fillId="0" borderId="1" xfId="3" applyFont="1" applyBorder="1" applyAlignment="1">
      <alignment horizontal="center"/>
    </xf>
    <xf numFmtId="0" fontId="26" fillId="0" borderId="1" xfId="3" applyFont="1" applyBorder="1" applyAlignment="1">
      <alignment horizontal="center"/>
    </xf>
    <xf numFmtId="0" fontId="20" fillId="0" borderId="1" xfId="3" applyNumberFormat="1" applyFont="1" applyBorder="1" applyAlignment="1">
      <alignment horizontal="center" vertical="center"/>
    </xf>
    <xf numFmtId="4" fontId="23" fillId="0" borderId="1" xfId="3" applyNumberFormat="1" applyFont="1" applyBorder="1" applyAlignment="1">
      <alignment horizontal="right" vertical="center"/>
    </xf>
    <xf numFmtId="4" fontId="23" fillId="0" borderId="1" xfId="3" applyNumberFormat="1" applyFont="1" applyBorder="1" applyAlignment="1">
      <alignment horizontal="right"/>
    </xf>
    <xf numFmtId="0" fontId="22" fillId="0" borderId="1" xfId="3" applyFont="1" applyBorder="1" applyAlignment="1">
      <alignment horizontal="center"/>
    </xf>
    <xf numFmtId="0" fontId="22" fillId="0" borderId="1" xfId="3" applyFont="1" applyBorder="1" applyAlignment="1">
      <alignment horizontal="center" vertical="center"/>
    </xf>
    <xf numFmtId="0" fontId="23" fillId="0" borderId="1" xfId="3" applyNumberFormat="1" applyFont="1" applyFill="1" applyBorder="1" applyAlignment="1">
      <alignment horizontal="centerContinuous"/>
    </xf>
    <xf numFmtId="43" fontId="23" fillId="0" borderId="1" xfId="7" applyFont="1" applyFill="1" applyBorder="1" applyAlignment="1">
      <alignment horizontal="right" vertical="center" wrapText="1"/>
    </xf>
    <xf numFmtId="194" fontId="23" fillId="0" borderId="1" xfId="9" applyNumberFormat="1" applyFont="1" applyFill="1" applyBorder="1" applyAlignment="1">
      <alignment vertical="center" wrapText="1"/>
    </xf>
    <xf numFmtId="0" fontId="22" fillId="10" borderId="1" xfId="3" applyFont="1" applyFill="1" applyBorder="1" applyAlignment="1"/>
    <xf numFmtId="0" fontId="22" fillId="10" borderId="1" xfId="3" applyFont="1" applyFill="1" applyBorder="1" applyAlignment="1">
      <alignment horizontal="center"/>
    </xf>
    <xf numFmtId="0" fontId="23" fillId="10" borderId="1" xfId="3" applyNumberFormat="1" applyFont="1" applyFill="1" applyBorder="1" applyAlignment="1">
      <alignment horizontal="centerContinuous"/>
    </xf>
    <xf numFmtId="4" fontId="13" fillId="11" borderId="1" xfId="0" applyNumberFormat="1" applyFont="1" applyFill="1" applyBorder="1" applyAlignment="1">
      <alignment horizontal="right" vertical="center" wrapText="1"/>
    </xf>
    <xf numFmtId="0" fontId="19" fillId="0" borderId="0" xfId="3" applyFont="1" applyFill="1" applyBorder="1" applyAlignment="1">
      <alignment vertical="center"/>
    </xf>
    <xf numFmtId="0" fontId="22" fillId="0" borderId="0" xfId="3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/>
    </xf>
    <xf numFmtId="43" fontId="22" fillId="0" borderId="0" xfId="7" applyFont="1" applyFill="1" applyBorder="1"/>
    <xf numFmtId="194" fontId="22" fillId="0" borderId="0" xfId="3" applyNumberFormat="1" applyFont="1" applyFill="1" applyBorder="1"/>
    <xf numFmtId="0" fontId="19" fillId="0" borderId="0" xfId="3" applyFont="1" applyFill="1" applyBorder="1" applyAlignment="1">
      <alignment horizontal="center"/>
    </xf>
    <xf numFmtId="0" fontId="19" fillId="0" borderId="0" xfId="9" applyFont="1" applyFill="1" applyBorder="1" applyAlignment="1">
      <alignment horizontal="left" wrapText="1"/>
    </xf>
    <xf numFmtId="0" fontId="20" fillId="0" borderId="0" xfId="9" applyNumberFormat="1" applyFont="1" applyFill="1" applyBorder="1" applyAlignment="1">
      <alignment horizontal="center" wrapText="1"/>
    </xf>
    <xf numFmtId="0" fontId="19" fillId="0" borderId="0" xfId="3" applyFont="1" applyFill="1" applyBorder="1"/>
    <xf numFmtId="43" fontId="19" fillId="0" borderId="0" xfId="7" applyFont="1" applyFill="1" applyBorder="1"/>
    <xf numFmtId="194" fontId="19" fillId="0" borderId="0" xfId="3" applyNumberFormat="1" applyFont="1" applyFill="1" applyBorder="1"/>
    <xf numFmtId="0" fontId="19" fillId="0" borderId="0" xfId="3" applyFont="1" applyBorder="1" applyAlignment="1">
      <alignment horizontal="center"/>
    </xf>
    <xf numFmtId="0" fontId="20" fillId="0" borderId="0" xfId="9" applyFont="1" applyFill="1" applyBorder="1" applyAlignment="1">
      <alignment horizontal="left" wrapText="1"/>
    </xf>
    <xf numFmtId="0" fontId="20" fillId="0" borderId="0" xfId="3" applyNumberFormat="1" applyFont="1" applyBorder="1" applyAlignment="1">
      <alignment horizontal="center"/>
    </xf>
    <xf numFmtId="43" fontId="20" fillId="0" borderId="0" xfId="7" applyFont="1" applyFill="1" applyBorder="1" applyAlignment="1">
      <alignment wrapText="1"/>
    </xf>
    <xf numFmtId="194" fontId="20" fillId="0" borderId="0" xfId="9" applyNumberFormat="1" applyFont="1" applyFill="1" applyBorder="1" applyAlignment="1">
      <alignment wrapText="1"/>
    </xf>
    <xf numFmtId="0" fontId="19" fillId="0" borderId="0" xfId="3" applyFont="1" applyBorder="1"/>
    <xf numFmtId="43" fontId="9" fillId="0" borderId="0" xfId="7" applyFont="1" applyFill="1" applyBorder="1" applyAlignment="1">
      <alignment vertical="center" wrapText="1"/>
    </xf>
    <xf numFmtId="194" fontId="19" fillId="0" borderId="0" xfId="3" applyNumberFormat="1" applyFont="1" applyBorder="1"/>
    <xf numFmtId="43" fontId="0" fillId="0" borderId="0" xfId="7" applyFont="1"/>
    <xf numFmtId="43" fontId="19" fillId="0" borderId="0" xfId="7" applyFont="1" applyFill="1" applyBorder="1" applyAlignment="1">
      <alignment horizontal="right"/>
    </xf>
    <xf numFmtId="4" fontId="19" fillId="0" borderId="0" xfId="3" applyNumberFormat="1" applyFont="1" applyBorder="1" applyAlignment="1">
      <alignment horizontal="right"/>
    </xf>
    <xf numFmtId="43" fontId="9" fillId="0" borderId="0" xfId="7" applyFont="1" applyFill="1" applyBorder="1" applyAlignment="1">
      <alignment horizontal="right" vertical="top" wrapText="1"/>
    </xf>
    <xf numFmtId="43" fontId="19" fillId="0" borderId="0" xfId="7" applyFont="1" applyBorder="1"/>
    <xf numFmtId="0" fontId="18" fillId="0" borderId="0" xfId="3" applyFont="1" applyBorder="1" applyAlignment="1">
      <alignment horizontal="centerContinuous" vertical="center" wrapText="1"/>
    </xf>
    <xf numFmtId="0" fontId="23" fillId="0" borderId="0" xfId="3" applyNumberFormat="1" applyFont="1" applyBorder="1" applyAlignment="1">
      <alignment horizontal="centerContinuous" vertical="center" wrapText="1"/>
    </xf>
    <xf numFmtId="43" fontId="18" fillId="0" borderId="0" xfId="7" applyFont="1" applyBorder="1" applyAlignment="1">
      <alignment horizontal="centerContinuous" vertical="center" wrapText="1"/>
    </xf>
    <xf numFmtId="0" fontId="22" fillId="12" borderId="1" xfId="3" applyFont="1" applyFill="1" applyBorder="1" applyAlignment="1">
      <alignment horizontal="center"/>
    </xf>
    <xf numFmtId="0" fontId="22" fillId="12" borderId="1" xfId="3" applyFont="1" applyFill="1" applyBorder="1" applyAlignment="1">
      <alignment horizontal="center" vertical="center"/>
    </xf>
    <xf numFmtId="0" fontId="23" fillId="12" borderId="1" xfId="3" applyNumberFormat="1" applyFont="1" applyFill="1" applyBorder="1" applyAlignment="1">
      <alignment horizontal="center" vertical="center"/>
    </xf>
    <xf numFmtId="43" fontId="22" fillId="12" borderId="1" xfId="7" applyFont="1" applyFill="1" applyBorder="1" applyAlignment="1">
      <alignment horizontal="center" vertical="center"/>
    </xf>
    <xf numFmtId="194" fontId="22" fillId="12" borderId="1" xfId="8" applyNumberFormat="1" applyFont="1" applyFill="1" applyBorder="1" applyAlignment="1">
      <alignment horizontal="center" vertical="center"/>
    </xf>
    <xf numFmtId="0" fontId="20" fillId="0" borderId="1" xfId="3" applyFont="1" applyFill="1" applyBorder="1" applyAlignment="1">
      <alignment horizontal="center"/>
    </xf>
    <xf numFmtId="43" fontId="19" fillId="0" borderId="1" xfId="3" applyNumberFormat="1" applyFont="1" applyBorder="1"/>
    <xf numFmtId="0" fontId="20" fillId="0" borderId="1" xfId="3" applyFont="1" applyBorder="1" applyAlignment="1">
      <alignment horizontal="center"/>
    </xf>
    <xf numFmtId="0" fontId="20" fillId="0" borderId="1" xfId="9" applyFont="1" applyFill="1" applyBorder="1" applyAlignment="1">
      <alignment horizontal="left" wrapText="1"/>
    </xf>
    <xf numFmtId="0" fontId="9" fillId="9" borderId="1" xfId="0" applyFont="1" applyFill="1" applyBorder="1" applyAlignment="1">
      <alignment horizontal="left" wrapText="1"/>
    </xf>
    <xf numFmtId="0" fontId="18" fillId="0" borderId="1" xfId="3" applyFont="1" applyBorder="1" applyAlignment="1">
      <alignment horizontal="centerContinuous"/>
    </xf>
    <xf numFmtId="0" fontId="20" fillId="0" borderId="1" xfId="3" applyNumberFormat="1" applyFont="1" applyBorder="1" applyAlignment="1">
      <alignment horizontal="center"/>
    </xf>
    <xf numFmtId="43" fontId="23" fillId="0" borderId="1" xfId="3" applyNumberFormat="1" applyFont="1" applyBorder="1"/>
    <xf numFmtId="4" fontId="23" fillId="0" borderId="1" xfId="3" applyNumberFormat="1" applyFont="1" applyBorder="1"/>
    <xf numFmtId="0" fontId="22" fillId="0" borderId="1" xfId="3" applyFont="1" applyFill="1" applyBorder="1" applyAlignment="1">
      <alignment horizontal="centerContinuous"/>
    </xf>
    <xf numFmtId="0" fontId="23" fillId="0" borderId="1" xfId="3" applyNumberFormat="1" applyFont="1" applyBorder="1" applyAlignment="1">
      <alignment horizontal="centerContinuous"/>
    </xf>
    <xf numFmtId="4" fontId="13" fillId="0" borderId="1" xfId="3" applyNumberFormat="1" applyFont="1" applyBorder="1" applyAlignment="1">
      <alignment horizontal="right"/>
    </xf>
    <xf numFmtId="0" fontId="28" fillId="10" borderId="1" xfId="3" applyFont="1" applyFill="1" applyBorder="1" applyAlignment="1">
      <alignment horizontal="centerContinuous"/>
    </xf>
    <xf numFmtId="0" fontId="28" fillId="0" borderId="0" xfId="3" applyFont="1" applyFill="1" applyBorder="1" applyAlignment="1">
      <alignment horizontal="centerContinuous"/>
    </xf>
    <xf numFmtId="0" fontId="23" fillId="0" borderId="0" xfId="3" applyNumberFormat="1" applyFont="1" applyFill="1" applyBorder="1" applyAlignment="1">
      <alignment horizontal="centerContinuous"/>
    </xf>
    <xf numFmtId="43" fontId="19" fillId="0" borderId="0" xfId="3" applyNumberFormat="1" applyFont="1"/>
    <xf numFmtId="43" fontId="29" fillId="0" borderId="0" xfId="7" applyFont="1" applyFill="1" applyBorder="1" applyAlignment="1">
      <alignment horizontal="right" vertical="top" wrapText="1"/>
    </xf>
    <xf numFmtId="4" fontId="29" fillId="0" borderId="0" xfId="0" applyNumberFormat="1" applyFont="1" applyFill="1" applyBorder="1" applyAlignment="1">
      <alignment horizontal="right" vertical="top" wrapText="1"/>
    </xf>
    <xf numFmtId="43" fontId="30" fillId="0" borderId="0" xfId="7" applyFont="1" applyFill="1" applyBorder="1" applyAlignment="1">
      <alignment vertical="center" wrapText="1"/>
    </xf>
    <xf numFmtId="194" fontId="7" fillId="0" borderId="0" xfId="3" applyNumberFormat="1" applyFont="1" applyFill="1" applyBorder="1" applyAlignment="1">
      <alignment horizontal="right"/>
    </xf>
    <xf numFmtId="0" fontId="5" fillId="0" borderId="0" xfId="9" applyFont="1" applyFill="1" applyBorder="1" applyAlignment="1">
      <alignment wrapText="1"/>
    </xf>
    <xf numFmtId="0" fontId="31" fillId="0" borderId="0" xfId="3" applyNumberFormat="1" applyFont="1" applyFill="1" applyBorder="1" applyAlignment="1">
      <alignment horizontal="center"/>
    </xf>
    <xf numFmtId="43" fontId="32" fillId="0" borderId="0" xfId="7" applyFont="1" applyFill="1" applyBorder="1" applyAlignment="1">
      <alignment horizontal="right"/>
    </xf>
    <xf numFmtId="194" fontId="32" fillId="0" borderId="0" xfId="3" applyNumberFormat="1" applyFont="1" applyFill="1" applyBorder="1" applyAlignment="1">
      <alignment horizontal="right"/>
    </xf>
    <xf numFmtId="0" fontId="4" fillId="4" borderId="5" xfId="5" applyFont="1" applyFill="1" applyBorder="1" applyAlignment="1">
      <alignment horizontal="center" vertical="center"/>
    </xf>
    <xf numFmtId="0" fontId="4" fillId="4" borderId="9" xfId="5" applyFont="1" applyFill="1" applyBorder="1" applyAlignment="1">
      <alignment horizontal="center" vertical="center"/>
    </xf>
    <xf numFmtId="0" fontId="4" fillId="4" borderId="6" xfId="5" applyFont="1" applyFill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4" fillId="0" borderId="0" xfId="5" applyFont="1" applyAlignment="1">
      <alignment horizontal="center" vertical="top"/>
    </xf>
    <xf numFmtId="0" fontId="4" fillId="3" borderId="2" xfId="5" applyFont="1" applyFill="1" applyBorder="1" applyAlignment="1">
      <alignment horizontal="center" vertical="center"/>
    </xf>
    <xf numFmtId="0" fontId="4" fillId="3" borderId="8" xfId="5" applyFont="1" applyFill="1" applyBorder="1" applyAlignment="1">
      <alignment horizontal="center" vertical="center"/>
    </xf>
    <xf numFmtId="0" fontId="4" fillId="3" borderId="3" xfId="5" applyFont="1" applyFill="1" applyBorder="1" applyAlignment="1">
      <alignment horizontal="center" vertical="center"/>
    </xf>
    <xf numFmtId="0" fontId="5" fillId="0" borderId="10" xfId="5" applyFont="1" applyBorder="1" applyAlignment="1">
      <alignment horizontal="center" vertical="center"/>
    </xf>
    <xf numFmtId="0" fontId="5" fillId="0" borderId="11" xfId="5" applyFont="1" applyBorder="1" applyAlignment="1">
      <alignment horizontal="center" vertical="center"/>
    </xf>
    <xf numFmtId="0" fontId="5" fillId="0" borderId="12" xfId="5" applyFont="1" applyBorder="1" applyAlignment="1">
      <alignment horizontal="center" vertical="center"/>
    </xf>
    <xf numFmtId="0" fontId="4" fillId="4" borderId="5" xfId="3" applyFont="1" applyFill="1" applyBorder="1" applyAlignment="1">
      <alignment horizontal="center" vertical="center"/>
    </xf>
    <xf numFmtId="0" fontId="4" fillId="4" borderId="9" xfId="3" applyFont="1" applyFill="1" applyBorder="1" applyAlignment="1">
      <alignment horizontal="center" vertical="center"/>
    </xf>
    <xf numFmtId="0" fontId="4" fillId="4" borderId="6" xfId="3" applyFont="1" applyFill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4" fillId="0" borderId="13" xfId="3" applyFont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/>
    </xf>
    <xf numFmtId="0" fontId="4" fillId="3" borderId="8" xfId="3" applyFont="1" applyFill="1" applyBorder="1" applyAlignment="1">
      <alignment horizontal="center" vertical="center"/>
    </xf>
    <xf numFmtId="0" fontId="4" fillId="3" borderId="3" xfId="3" applyFont="1" applyFill="1" applyBorder="1" applyAlignment="1">
      <alignment horizontal="center" vertical="center"/>
    </xf>
    <xf numFmtId="0" fontId="5" fillId="0" borderId="10" xfId="3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5" fillId="0" borderId="12" xfId="3" applyFont="1" applyBorder="1" applyAlignment="1">
      <alignment horizontal="center" vertical="center"/>
    </xf>
    <xf numFmtId="0" fontId="9" fillId="6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6" borderId="0" xfId="0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8" fillId="0" borderId="0" xfId="3" applyFont="1" applyBorder="1" applyAlignment="1">
      <alignment horizontal="center" vertical="center" wrapText="1"/>
    </xf>
  </cellXfs>
  <cellStyles count="10">
    <cellStyle name="เครื่องหมายจุลภาค 2 2" xfId="8"/>
    <cellStyle name="จุลภาค" xfId="7" builtinId="3"/>
    <cellStyle name="จุลภาค 2" xfId="2"/>
    <cellStyle name="จุลภาค 2 2" xfId="4"/>
    <cellStyle name="จุลภาค 2 3" xfId="6"/>
    <cellStyle name="ปกติ" xfId="0" builtinId="0"/>
    <cellStyle name="ปกติ 2" xfId="1"/>
    <cellStyle name="ปกติ 2 2" xfId="3"/>
    <cellStyle name="ปกติ 2 3" xfId="5"/>
    <cellStyle name="ปกติ_Sheet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zoomScaleNormal="100" workbookViewId="0">
      <selection activeCell="A15" sqref="A15:C15"/>
    </sheetView>
  </sheetViews>
  <sheetFormatPr defaultRowHeight="14.25" x14ac:dyDescent="0.2"/>
  <cols>
    <col min="1" max="1" width="7.28515625" style="61" customWidth="1"/>
    <col min="2" max="2" width="11" style="61" customWidth="1"/>
    <col min="3" max="3" width="45" style="61" customWidth="1"/>
    <col min="4" max="4" width="18" style="61" customWidth="1"/>
    <col min="5" max="5" width="19.85546875" style="61" customWidth="1"/>
    <col min="6" max="6" width="21.42578125" style="61" customWidth="1"/>
    <col min="7" max="7" width="20.5703125" style="61" customWidth="1"/>
    <col min="8" max="245" width="9.140625" style="61"/>
    <col min="246" max="246" width="11" style="61" customWidth="1"/>
    <col min="247" max="247" width="51.42578125" style="61" customWidth="1"/>
    <col min="248" max="249" width="44.28515625" style="61" customWidth="1"/>
    <col min="250" max="250" width="3.85546875" style="61" customWidth="1"/>
    <col min="251" max="252" width="23.5703125" style="61" customWidth="1"/>
    <col min="253" max="253" width="20.5703125" style="61" customWidth="1"/>
    <col min="254" max="255" width="14.7109375" style="61" customWidth="1"/>
    <col min="256" max="501" width="9.140625" style="61"/>
    <col min="502" max="502" width="11" style="61" customWidth="1"/>
    <col min="503" max="503" width="51.42578125" style="61" customWidth="1"/>
    <col min="504" max="505" width="44.28515625" style="61" customWidth="1"/>
    <col min="506" max="506" width="3.85546875" style="61" customWidth="1"/>
    <col min="507" max="508" width="23.5703125" style="61" customWidth="1"/>
    <col min="509" max="509" width="20.5703125" style="61" customWidth="1"/>
    <col min="510" max="511" width="14.7109375" style="61" customWidth="1"/>
    <col min="512" max="757" width="9.140625" style="61"/>
    <col min="758" max="758" width="11" style="61" customWidth="1"/>
    <col min="759" max="759" width="51.42578125" style="61" customWidth="1"/>
    <col min="760" max="761" width="44.28515625" style="61" customWidth="1"/>
    <col min="762" max="762" width="3.85546875" style="61" customWidth="1"/>
    <col min="763" max="764" width="23.5703125" style="61" customWidth="1"/>
    <col min="765" max="765" width="20.5703125" style="61" customWidth="1"/>
    <col min="766" max="767" width="14.7109375" style="61" customWidth="1"/>
    <col min="768" max="1013" width="9.140625" style="61"/>
    <col min="1014" max="1014" width="11" style="61" customWidth="1"/>
    <col min="1015" max="1015" width="51.42578125" style="61" customWidth="1"/>
    <col min="1016" max="1017" width="44.28515625" style="61" customWidth="1"/>
    <col min="1018" max="1018" width="3.85546875" style="61" customWidth="1"/>
    <col min="1019" max="1020" width="23.5703125" style="61" customWidth="1"/>
    <col min="1021" max="1021" width="20.5703125" style="61" customWidth="1"/>
    <col min="1022" max="1023" width="14.7109375" style="61" customWidth="1"/>
    <col min="1024" max="1269" width="9.140625" style="61"/>
    <col min="1270" max="1270" width="11" style="61" customWidth="1"/>
    <col min="1271" max="1271" width="51.42578125" style="61" customWidth="1"/>
    <col min="1272" max="1273" width="44.28515625" style="61" customWidth="1"/>
    <col min="1274" max="1274" width="3.85546875" style="61" customWidth="1"/>
    <col min="1275" max="1276" width="23.5703125" style="61" customWidth="1"/>
    <col min="1277" max="1277" width="20.5703125" style="61" customWidth="1"/>
    <col min="1278" max="1279" width="14.7109375" style="61" customWidth="1"/>
    <col min="1280" max="1525" width="9.140625" style="61"/>
    <col min="1526" max="1526" width="11" style="61" customWidth="1"/>
    <col min="1527" max="1527" width="51.42578125" style="61" customWidth="1"/>
    <col min="1528" max="1529" width="44.28515625" style="61" customWidth="1"/>
    <col min="1530" max="1530" width="3.85546875" style="61" customWidth="1"/>
    <col min="1531" max="1532" width="23.5703125" style="61" customWidth="1"/>
    <col min="1533" max="1533" width="20.5703125" style="61" customWidth="1"/>
    <col min="1534" max="1535" width="14.7109375" style="61" customWidth="1"/>
    <col min="1536" max="1781" width="9.140625" style="61"/>
    <col min="1782" max="1782" width="11" style="61" customWidth="1"/>
    <col min="1783" max="1783" width="51.42578125" style="61" customWidth="1"/>
    <col min="1784" max="1785" width="44.28515625" style="61" customWidth="1"/>
    <col min="1786" max="1786" width="3.85546875" style="61" customWidth="1"/>
    <col min="1787" max="1788" width="23.5703125" style="61" customWidth="1"/>
    <col min="1789" max="1789" width="20.5703125" style="61" customWidth="1"/>
    <col min="1790" max="1791" width="14.7109375" style="61" customWidth="1"/>
    <col min="1792" max="2037" width="9.140625" style="61"/>
    <col min="2038" max="2038" width="11" style="61" customWidth="1"/>
    <col min="2039" max="2039" width="51.42578125" style="61" customWidth="1"/>
    <col min="2040" max="2041" width="44.28515625" style="61" customWidth="1"/>
    <col min="2042" max="2042" width="3.85546875" style="61" customWidth="1"/>
    <col min="2043" max="2044" width="23.5703125" style="61" customWidth="1"/>
    <col min="2045" max="2045" width="20.5703125" style="61" customWidth="1"/>
    <col min="2046" max="2047" width="14.7109375" style="61" customWidth="1"/>
    <col min="2048" max="2293" width="9.140625" style="61"/>
    <col min="2294" max="2294" width="11" style="61" customWidth="1"/>
    <col min="2295" max="2295" width="51.42578125" style="61" customWidth="1"/>
    <col min="2296" max="2297" width="44.28515625" style="61" customWidth="1"/>
    <col min="2298" max="2298" width="3.85546875" style="61" customWidth="1"/>
    <col min="2299" max="2300" width="23.5703125" style="61" customWidth="1"/>
    <col min="2301" max="2301" width="20.5703125" style="61" customWidth="1"/>
    <col min="2302" max="2303" width="14.7109375" style="61" customWidth="1"/>
    <col min="2304" max="2549" width="9.140625" style="61"/>
    <col min="2550" max="2550" width="11" style="61" customWidth="1"/>
    <col min="2551" max="2551" width="51.42578125" style="61" customWidth="1"/>
    <col min="2552" max="2553" width="44.28515625" style="61" customWidth="1"/>
    <col min="2554" max="2554" width="3.85546875" style="61" customWidth="1"/>
    <col min="2555" max="2556" width="23.5703125" style="61" customWidth="1"/>
    <col min="2557" max="2557" width="20.5703125" style="61" customWidth="1"/>
    <col min="2558" max="2559" width="14.7109375" style="61" customWidth="1"/>
    <col min="2560" max="2805" width="9.140625" style="61"/>
    <col min="2806" max="2806" width="11" style="61" customWidth="1"/>
    <col min="2807" max="2807" width="51.42578125" style="61" customWidth="1"/>
    <col min="2808" max="2809" width="44.28515625" style="61" customWidth="1"/>
    <col min="2810" max="2810" width="3.85546875" style="61" customWidth="1"/>
    <col min="2811" max="2812" width="23.5703125" style="61" customWidth="1"/>
    <col min="2813" max="2813" width="20.5703125" style="61" customWidth="1"/>
    <col min="2814" max="2815" width="14.7109375" style="61" customWidth="1"/>
    <col min="2816" max="3061" width="9.140625" style="61"/>
    <col min="3062" max="3062" width="11" style="61" customWidth="1"/>
    <col min="3063" max="3063" width="51.42578125" style="61" customWidth="1"/>
    <col min="3064" max="3065" width="44.28515625" style="61" customWidth="1"/>
    <col min="3066" max="3066" width="3.85546875" style="61" customWidth="1"/>
    <col min="3067" max="3068" width="23.5703125" style="61" customWidth="1"/>
    <col min="3069" max="3069" width="20.5703125" style="61" customWidth="1"/>
    <col min="3070" max="3071" width="14.7109375" style="61" customWidth="1"/>
    <col min="3072" max="3317" width="9.140625" style="61"/>
    <col min="3318" max="3318" width="11" style="61" customWidth="1"/>
    <col min="3319" max="3319" width="51.42578125" style="61" customWidth="1"/>
    <col min="3320" max="3321" width="44.28515625" style="61" customWidth="1"/>
    <col min="3322" max="3322" width="3.85546875" style="61" customWidth="1"/>
    <col min="3323" max="3324" width="23.5703125" style="61" customWidth="1"/>
    <col min="3325" max="3325" width="20.5703125" style="61" customWidth="1"/>
    <col min="3326" max="3327" width="14.7109375" style="61" customWidth="1"/>
    <col min="3328" max="3573" width="9.140625" style="61"/>
    <col min="3574" max="3574" width="11" style="61" customWidth="1"/>
    <col min="3575" max="3575" width="51.42578125" style="61" customWidth="1"/>
    <col min="3576" max="3577" width="44.28515625" style="61" customWidth="1"/>
    <col min="3578" max="3578" width="3.85546875" style="61" customWidth="1"/>
    <col min="3579" max="3580" width="23.5703125" style="61" customWidth="1"/>
    <col min="3581" max="3581" width="20.5703125" style="61" customWidth="1"/>
    <col min="3582" max="3583" width="14.7109375" style="61" customWidth="1"/>
    <col min="3584" max="3829" width="9.140625" style="61"/>
    <col min="3830" max="3830" width="11" style="61" customWidth="1"/>
    <col min="3831" max="3831" width="51.42578125" style="61" customWidth="1"/>
    <col min="3832" max="3833" width="44.28515625" style="61" customWidth="1"/>
    <col min="3834" max="3834" width="3.85546875" style="61" customWidth="1"/>
    <col min="3835" max="3836" width="23.5703125" style="61" customWidth="1"/>
    <col min="3837" max="3837" width="20.5703125" style="61" customWidth="1"/>
    <col min="3838" max="3839" width="14.7109375" style="61" customWidth="1"/>
    <col min="3840" max="4085" width="9.140625" style="61"/>
    <col min="4086" max="4086" width="11" style="61" customWidth="1"/>
    <col min="4087" max="4087" width="51.42578125" style="61" customWidth="1"/>
    <col min="4088" max="4089" width="44.28515625" style="61" customWidth="1"/>
    <col min="4090" max="4090" width="3.85546875" style="61" customWidth="1"/>
    <col min="4091" max="4092" width="23.5703125" style="61" customWidth="1"/>
    <col min="4093" max="4093" width="20.5703125" style="61" customWidth="1"/>
    <col min="4094" max="4095" width="14.7109375" style="61" customWidth="1"/>
    <col min="4096" max="4341" width="9.140625" style="61"/>
    <col min="4342" max="4342" width="11" style="61" customWidth="1"/>
    <col min="4343" max="4343" width="51.42578125" style="61" customWidth="1"/>
    <col min="4344" max="4345" width="44.28515625" style="61" customWidth="1"/>
    <col min="4346" max="4346" width="3.85546875" style="61" customWidth="1"/>
    <col min="4347" max="4348" width="23.5703125" style="61" customWidth="1"/>
    <col min="4349" max="4349" width="20.5703125" style="61" customWidth="1"/>
    <col min="4350" max="4351" width="14.7109375" style="61" customWidth="1"/>
    <col min="4352" max="4597" width="9.140625" style="61"/>
    <col min="4598" max="4598" width="11" style="61" customWidth="1"/>
    <col min="4599" max="4599" width="51.42578125" style="61" customWidth="1"/>
    <col min="4600" max="4601" width="44.28515625" style="61" customWidth="1"/>
    <col min="4602" max="4602" width="3.85546875" style="61" customWidth="1"/>
    <col min="4603" max="4604" width="23.5703125" style="61" customWidth="1"/>
    <col min="4605" max="4605" width="20.5703125" style="61" customWidth="1"/>
    <col min="4606" max="4607" width="14.7109375" style="61" customWidth="1"/>
    <col min="4608" max="4853" width="9.140625" style="61"/>
    <col min="4854" max="4854" width="11" style="61" customWidth="1"/>
    <col min="4855" max="4855" width="51.42578125" style="61" customWidth="1"/>
    <col min="4856" max="4857" width="44.28515625" style="61" customWidth="1"/>
    <col min="4858" max="4858" width="3.85546875" style="61" customWidth="1"/>
    <col min="4859" max="4860" width="23.5703125" style="61" customWidth="1"/>
    <col min="4861" max="4861" width="20.5703125" style="61" customWidth="1"/>
    <col min="4862" max="4863" width="14.7109375" style="61" customWidth="1"/>
    <col min="4864" max="5109" width="9.140625" style="61"/>
    <col min="5110" max="5110" width="11" style="61" customWidth="1"/>
    <col min="5111" max="5111" width="51.42578125" style="61" customWidth="1"/>
    <col min="5112" max="5113" width="44.28515625" style="61" customWidth="1"/>
    <col min="5114" max="5114" width="3.85546875" style="61" customWidth="1"/>
    <col min="5115" max="5116" width="23.5703125" style="61" customWidth="1"/>
    <col min="5117" max="5117" width="20.5703125" style="61" customWidth="1"/>
    <col min="5118" max="5119" width="14.7109375" style="61" customWidth="1"/>
    <col min="5120" max="5365" width="9.140625" style="61"/>
    <col min="5366" max="5366" width="11" style="61" customWidth="1"/>
    <col min="5367" max="5367" width="51.42578125" style="61" customWidth="1"/>
    <col min="5368" max="5369" width="44.28515625" style="61" customWidth="1"/>
    <col min="5370" max="5370" width="3.85546875" style="61" customWidth="1"/>
    <col min="5371" max="5372" width="23.5703125" style="61" customWidth="1"/>
    <col min="5373" max="5373" width="20.5703125" style="61" customWidth="1"/>
    <col min="5374" max="5375" width="14.7109375" style="61" customWidth="1"/>
    <col min="5376" max="5621" width="9.140625" style="61"/>
    <col min="5622" max="5622" width="11" style="61" customWidth="1"/>
    <col min="5623" max="5623" width="51.42578125" style="61" customWidth="1"/>
    <col min="5624" max="5625" width="44.28515625" style="61" customWidth="1"/>
    <col min="5626" max="5626" width="3.85546875" style="61" customWidth="1"/>
    <col min="5627" max="5628" width="23.5703125" style="61" customWidth="1"/>
    <col min="5629" max="5629" width="20.5703125" style="61" customWidth="1"/>
    <col min="5630" max="5631" width="14.7109375" style="61" customWidth="1"/>
    <col min="5632" max="5877" width="9.140625" style="61"/>
    <col min="5878" max="5878" width="11" style="61" customWidth="1"/>
    <col min="5879" max="5879" width="51.42578125" style="61" customWidth="1"/>
    <col min="5880" max="5881" width="44.28515625" style="61" customWidth="1"/>
    <col min="5882" max="5882" width="3.85546875" style="61" customWidth="1"/>
    <col min="5883" max="5884" width="23.5703125" style="61" customWidth="1"/>
    <col min="5885" max="5885" width="20.5703125" style="61" customWidth="1"/>
    <col min="5886" max="5887" width="14.7109375" style="61" customWidth="1"/>
    <col min="5888" max="6133" width="9.140625" style="61"/>
    <col min="6134" max="6134" width="11" style="61" customWidth="1"/>
    <col min="6135" max="6135" width="51.42578125" style="61" customWidth="1"/>
    <col min="6136" max="6137" width="44.28515625" style="61" customWidth="1"/>
    <col min="6138" max="6138" width="3.85546875" style="61" customWidth="1"/>
    <col min="6139" max="6140" width="23.5703125" style="61" customWidth="1"/>
    <col min="6141" max="6141" width="20.5703125" style="61" customWidth="1"/>
    <col min="6142" max="6143" width="14.7109375" style="61" customWidth="1"/>
    <col min="6144" max="6389" width="9.140625" style="61"/>
    <col min="6390" max="6390" width="11" style="61" customWidth="1"/>
    <col min="6391" max="6391" width="51.42578125" style="61" customWidth="1"/>
    <col min="6392" max="6393" width="44.28515625" style="61" customWidth="1"/>
    <col min="6394" max="6394" width="3.85546875" style="61" customWidth="1"/>
    <col min="6395" max="6396" width="23.5703125" style="61" customWidth="1"/>
    <col min="6397" max="6397" width="20.5703125" style="61" customWidth="1"/>
    <col min="6398" max="6399" width="14.7109375" style="61" customWidth="1"/>
    <col min="6400" max="6645" width="9.140625" style="61"/>
    <col min="6646" max="6646" width="11" style="61" customWidth="1"/>
    <col min="6647" max="6647" width="51.42578125" style="61" customWidth="1"/>
    <col min="6648" max="6649" width="44.28515625" style="61" customWidth="1"/>
    <col min="6650" max="6650" width="3.85546875" style="61" customWidth="1"/>
    <col min="6651" max="6652" width="23.5703125" style="61" customWidth="1"/>
    <col min="6653" max="6653" width="20.5703125" style="61" customWidth="1"/>
    <col min="6654" max="6655" width="14.7109375" style="61" customWidth="1"/>
    <col min="6656" max="6901" width="9.140625" style="61"/>
    <col min="6902" max="6902" width="11" style="61" customWidth="1"/>
    <col min="6903" max="6903" width="51.42578125" style="61" customWidth="1"/>
    <col min="6904" max="6905" width="44.28515625" style="61" customWidth="1"/>
    <col min="6906" max="6906" width="3.85546875" style="61" customWidth="1"/>
    <col min="6907" max="6908" width="23.5703125" style="61" customWidth="1"/>
    <col min="6909" max="6909" width="20.5703125" style="61" customWidth="1"/>
    <col min="6910" max="6911" width="14.7109375" style="61" customWidth="1"/>
    <col min="6912" max="7157" width="9.140625" style="61"/>
    <col min="7158" max="7158" width="11" style="61" customWidth="1"/>
    <col min="7159" max="7159" width="51.42578125" style="61" customWidth="1"/>
    <col min="7160" max="7161" width="44.28515625" style="61" customWidth="1"/>
    <col min="7162" max="7162" width="3.85546875" style="61" customWidth="1"/>
    <col min="7163" max="7164" width="23.5703125" style="61" customWidth="1"/>
    <col min="7165" max="7165" width="20.5703125" style="61" customWidth="1"/>
    <col min="7166" max="7167" width="14.7109375" style="61" customWidth="1"/>
    <col min="7168" max="7413" width="9.140625" style="61"/>
    <col min="7414" max="7414" width="11" style="61" customWidth="1"/>
    <col min="7415" max="7415" width="51.42578125" style="61" customWidth="1"/>
    <col min="7416" max="7417" width="44.28515625" style="61" customWidth="1"/>
    <col min="7418" max="7418" width="3.85546875" style="61" customWidth="1"/>
    <col min="7419" max="7420" width="23.5703125" style="61" customWidth="1"/>
    <col min="7421" max="7421" width="20.5703125" style="61" customWidth="1"/>
    <col min="7422" max="7423" width="14.7109375" style="61" customWidth="1"/>
    <col min="7424" max="7669" width="9.140625" style="61"/>
    <col min="7670" max="7670" width="11" style="61" customWidth="1"/>
    <col min="7671" max="7671" width="51.42578125" style="61" customWidth="1"/>
    <col min="7672" max="7673" width="44.28515625" style="61" customWidth="1"/>
    <col min="7674" max="7674" width="3.85546875" style="61" customWidth="1"/>
    <col min="7675" max="7676" width="23.5703125" style="61" customWidth="1"/>
    <col min="7677" max="7677" width="20.5703125" style="61" customWidth="1"/>
    <col min="7678" max="7679" width="14.7109375" style="61" customWidth="1"/>
    <col min="7680" max="7925" width="9.140625" style="61"/>
    <col min="7926" max="7926" width="11" style="61" customWidth="1"/>
    <col min="7927" max="7927" width="51.42578125" style="61" customWidth="1"/>
    <col min="7928" max="7929" width="44.28515625" style="61" customWidth="1"/>
    <col min="7930" max="7930" width="3.85546875" style="61" customWidth="1"/>
    <col min="7931" max="7932" width="23.5703125" style="61" customWidth="1"/>
    <col min="7933" max="7933" width="20.5703125" style="61" customWidth="1"/>
    <col min="7934" max="7935" width="14.7109375" style="61" customWidth="1"/>
    <col min="7936" max="8181" width="9.140625" style="61"/>
    <col min="8182" max="8182" width="11" style="61" customWidth="1"/>
    <col min="8183" max="8183" width="51.42578125" style="61" customWidth="1"/>
    <col min="8184" max="8185" width="44.28515625" style="61" customWidth="1"/>
    <col min="8186" max="8186" width="3.85546875" style="61" customWidth="1"/>
    <col min="8187" max="8188" width="23.5703125" style="61" customWidth="1"/>
    <col min="8189" max="8189" width="20.5703125" style="61" customWidth="1"/>
    <col min="8190" max="8191" width="14.7109375" style="61" customWidth="1"/>
    <col min="8192" max="8437" width="9.140625" style="61"/>
    <col min="8438" max="8438" width="11" style="61" customWidth="1"/>
    <col min="8439" max="8439" width="51.42578125" style="61" customWidth="1"/>
    <col min="8440" max="8441" width="44.28515625" style="61" customWidth="1"/>
    <col min="8442" max="8442" width="3.85546875" style="61" customWidth="1"/>
    <col min="8443" max="8444" width="23.5703125" style="61" customWidth="1"/>
    <col min="8445" max="8445" width="20.5703125" style="61" customWidth="1"/>
    <col min="8446" max="8447" width="14.7109375" style="61" customWidth="1"/>
    <col min="8448" max="8693" width="9.140625" style="61"/>
    <col min="8694" max="8694" width="11" style="61" customWidth="1"/>
    <col min="8695" max="8695" width="51.42578125" style="61" customWidth="1"/>
    <col min="8696" max="8697" width="44.28515625" style="61" customWidth="1"/>
    <col min="8698" max="8698" width="3.85546875" style="61" customWidth="1"/>
    <col min="8699" max="8700" width="23.5703125" style="61" customWidth="1"/>
    <col min="8701" max="8701" width="20.5703125" style="61" customWidth="1"/>
    <col min="8702" max="8703" width="14.7109375" style="61" customWidth="1"/>
    <col min="8704" max="8949" width="9.140625" style="61"/>
    <col min="8950" max="8950" width="11" style="61" customWidth="1"/>
    <col min="8951" max="8951" width="51.42578125" style="61" customWidth="1"/>
    <col min="8952" max="8953" width="44.28515625" style="61" customWidth="1"/>
    <col min="8954" max="8954" width="3.85546875" style="61" customWidth="1"/>
    <col min="8955" max="8956" width="23.5703125" style="61" customWidth="1"/>
    <col min="8957" max="8957" width="20.5703125" style="61" customWidth="1"/>
    <col min="8958" max="8959" width="14.7109375" style="61" customWidth="1"/>
    <col min="8960" max="9205" width="9.140625" style="61"/>
    <col min="9206" max="9206" width="11" style="61" customWidth="1"/>
    <col min="9207" max="9207" width="51.42578125" style="61" customWidth="1"/>
    <col min="9208" max="9209" width="44.28515625" style="61" customWidth="1"/>
    <col min="9210" max="9210" width="3.85546875" style="61" customWidth="1"/>
    <col min="9211" max="9212" width="23.5703125" style="61" customWidth="1"/>
    <col min="9213" max="9213" width="20.5703125" style="61" customWidth="1"/>
    <col min="9214" max="9215" width="14.7109375" style="61" customWidth="1"/>
    <col min="9216" max="9461" width="9.140625" style="61"/>
    <col min="9462" max="9462" width="11" style="61" customWidth="1"/>
    <col min="9463" max="9463" width="51.42578125" style="61" customWidth="1"/>
    <col min="9464" max="9465" width="44.28515625" style="61" customWidth="1"/>
    <col min="9466" max="9466" width="3.85546875" style="61" customWidth="1"/>
    <col min="9467" max="9468" width="23.5703125" style="61" customWidth="1"/>
    <col min="9469" max="9469" width="20.5703125" style="61" customWidth="1"/>
    <col min="9470" max="9471" width="14.7109375" style="61" customWidth="1"/>
    <col min="9472" max="9717" width="9.140625" style="61"/>
    <col min="9718" max="9718" width="11" style="61" customWidth="1"/>
    <col min="9719" max="9719" width="51.42578125" style="61" customWidth="1"/>
    <col min="9720" max="9721" width="44.28515625" style="61" customWidth="1"/>
    <col min="9722" max="9722" width="3.85546875" style="61" customWidth="1"/>
    <col min="9723" max="9724" width="23.5703125" style="61" customWidth="1"/>
    <col min="9725" max="9725" width="20.5703125" style="61" customWidth="1"/>
    <col min="9726" max="9727" width="14.7109375" style="61" customWidth="1"/>
    <col min="9728" max="9973" width="9.140625" style="61"/>
    <col min="9974" max="9974" width="11" style="61" customWidth="1"/>
    <col min="9975" max="9975" width="51.42578125" style="61" customWidth="1"/>
    <col min="9976" max="9977" width="44.28515625" style="61" customWidth="1"/>
    <col min="9978" max="9978" width="3.85546875" style="61" customWidth="1"/>
    <col min="9979" max="9980" width="23.5703125" style="61" customWidth="1"/>
    <col min="9981" max="9981" width="20.5703125" style="61" customWidth="1"/>
    <col min="9982" max="9983" width="14.7109375" style="61" customWidth="1"/>
    <col min="9984" max="10229" width="9.140625" style="61"/>
    <col min="10230" max="10230" width="11" style="61" customWidth="1"/>
    <col min="10231" max="10231" width="51.42578125" style="61" customWidth="1"/>
    <col min="10232" max="10233" width="44.28515625" style="61" customWidth="1"/>
    <col min="10234" max="10234" width="3.85546875" style="61" customWidth="1"/>
    <col min="10235" max="10236" width="23.5703125" style="61" customWidth="1"/>
    <col min="10237" max="10237" width="20.5703125" style="61" customWidth="1"/>
    <col min="10238" max="10239" width="14.7109375" style="61" customWidth="1"/>
    <col min="10240" max="10485" width="9.140625" style="61"/>
    <col min="10486" max="10486" width="11" style="61" customWidth="1"/>
    <col min="10487" max="10487" width="51.42578125" style="61" customWidth="1"/>
    <col min="10488" max="10489" width="44.28515625" style="61" customWidth="1"/>
    <col min="10490" max="10490" width="3.85546875" style="61" customWidth="1"/>
    <col min="10491" max="10492" width="23.5703125" style="61" customWidth="1"/>
    <col min="10493" max="10493" width="20.5703125" style="61" customWidth="1"/>
    <col min="10494" max="10495" width="14.7109375" style="61" customWidth="1"/>
    <col min="10496" max="10741" width="9.140625" style="61"/>
    <col min="10742" max="10742" width="11" style="61" customWidth="1"/>
    <col min="10743" max="10743" width="51.42578125" style="61" customWidth="1"/>
    <col min="10744" max="10745" width="44.28515625" style="61" customWidth="1"/>
    <col min="10746" max="10746" width="3.85546875" style="61" customWidth="1"/>
    <col min="10747" max="10748" width="23.5703125" style="61" customWidth="1"/>
    <col min="10749" max="10749" width="20.5703125" style="61" customWidth="1"/>
    <col min="10750" max="10751" width="14.7109375" style="61" customWidth="1"/>
    <col min="10752" max="10997" width="9.140625" style="61"/>
    <col min="10998" max="10998" width="11" style="61" customWidth="1"/>
    <col min="10999" max="10999" width="51.42578125" style="61" customWidth="1"/>
    <col min="11000" max="11001" width="44.28515625" style="61" customWidth="1"/>
    <col min="11002" max="11002" width="3.85546875" style="61" customWidth="1"/>
    <col min="11003" max="11004" width="23.5703125" style="61" customWidth="1"/>
    <col min="11005" max="11005" width="20.5703125" style="61" customWidth="1"/>
    <col min="11006" max="11007" width="14.7109375" style="61" customWidth="1"/>
    <col min="11008" max="11253" width="9.140625" style="61"/>
    <col min="11254" max="11254" width="11" style="61" customWidth="1"/>
    <col min="11255" max="11255" width="51.42578125" style="61" customWidth="1"/>
    <col min="11256" max="11257" width="44.28515625" style="61" customWidth="1"/>
    <col min="11258" max="11258" width="3.85546875" style="61" customWidth="1"/>
    <col min="11259" max="11260" width="23.5703125" style="61" customWidth="1"/>
    <col min="11261" max="11261" width="20.5703125" style="61" customWidth="1"/>
    <col min="11262" max="11263" width="14.7109375" style="61" customWidth="1"/>
    <col min="11264" max="11509" width="9.140625" style="61"/>
    <col min="11510" max="11510" width="11" style="61" customWidth="1"/>
    <col min="11511" max="11511" width="51.42578125" style="61" customWidth="1"/>
    <col min="11512" max="11513" width="44.28515625" style="61" customWidth="1"/>
    <col min="11514" max="11514" width="3.85546875" style="61" customWidth="1"/>
    <col min="11515" max="11516" width="23.5703125" style="61" customWidth="1"/>
    <col min="11517" max="11517" width="20.5703125" style="61" customWidth="1"/>
    <col min="11518" max="11519" width="14.7109375" style="61" customWidth="1"/>
    <col min="11520" max="11765" width="9.140625" style="61"/>
    <col min="11766" max="11766" width="11" style="61" customWidth="1"/>
    <col min="11767" max="11767" width="51.42578125" style="61" customWidth="1"/>
    <col min="11768" max="11769" width="44.28515625" style="61" customWidth="1"/>
    <col min="11770" max="11770" width="3.85546875" style="61" customWidth="1"/>
    <col min="11771" max="11772" width="23.5703125" style="61" customWidth="1"/>
    <col min="11773" max="11773" width="20.5703125" style="61" customWidth="1"/>
    <col min="11774" max="11775" width="14.7109375" style="61" customWidth="1"/>
    <col min="11776" max="12021" width="9.140625" style="61"/>
    <col min="12022" max="12022" width="11" style="61" customWidth="1"/>
    <col min="12023" max="12023" width="51.42578125" style="61" customWidth="1"/>
    <col min="12024" max="12025" width="44.28515625" style="61" customWidth="1"/>
    <col min="12026" max="12026" width="3.85546875" style="61" customWidth="1"/>
    <col min="12027" max="12028" width="23.5703125" style="61" customWidth="1"/>
    <col min="12029" max="12029" width="20.5703125" style="61" customWidth="1"/>
    <col min="12030" max="12031" width="14.7109375" style="61" customWidth="1"/>
    <col min="12032" max="12277" width="9.140625" style="61"/>
    <col min="12278" max="12278" width="11" style="61" customWidth="1"/>
    <col min="12279" max="12279" width="51.42578125" style="61" customWidth="1"/>
    <col min="12280" max="12281" width="44.28515625" style="61" customWidth="1"/>
    <col min="12282" max="12282" width="3.85546875" style="61" customWidth="1"/>
    <col min="12283" max="12284" width="23.5703125" style="61" customWidth="1"/>
    <col min="12285" max="12285" width="20.5703125" style="61" customWidth="1"/>
    <col min="12286" max="12287" width="14.7109375" style="61" customWidth="1"/>
    <col min="12288" max="12533" width="9.140625" style="61"/>
    <col min="12534" max="12534" width="11" style="61" customWidth="1"/>
    <col min="12535" max="12535" width="51.42578125" style="61" customWidth="1"/>
    <col min="12536" max="12537" width="44.28515625" style="61" customWidth="1"/>
    <col min="12538" max="12538" width="3.85546875" style="61" customWidth="1"/>
    <col min="12539" max="12540" width="23.5703125" style="61" customWidth="1"/>
    <col min="12541" max="12541" width="20.5703125" style="61" customWidth="1"/>
    <col min="12542" max="12543" width="14.7109375" style="61" customWidth="1"/>
    <col min="12544" max="12789" width="9.140625" style="61"/>
    <col min="12790" max="12790" width="11" style="61" customWidth="1"/>
    <col min="12791" max="12791" width="51.42578125" style="61" customWidth="1"/>
    <col min="12792" max="12793" width="44.28515625" style="61" customWidth="1"/>
    <col min="12794" max="12794" width="3.85546875" style="61" customWidth="1"/>
    <col min="12795" max="12796" width="23.5703125" style="61" customWidth="1"/>
    <col min="12797" max="12797" width="20.5703125" style="61" customWidth="1"/>
    <col min="12798" max="12799" width="14.7109375" style="61" customWidth="1"/>
    <col min="12800" max="13045" width="9.140625" style="61"/>
    <col min="13046" max="13046" width="11" style="61" customWidth="1"/>
    <col min="13047" max="13047" width="51.42578125" style="61" customWidth="1"/>
    <col min="13048" max="13049" width="44.28515625" style="61" customWidth="1"/>
    <col min="13050" max="13050" width="3.85546875" style="61" customWidth="1"/>
    <col min="13051" max="13052" width="23.5703125" style="61" customWidth="1"/>
    <col min="13053" max="13053" width="20.5703125" style="61" customWidth="1"/>
    <col min="13054" max="13055" width="14.7109375" style="61" customWidth="1"/>
    <col min="13056" max="13301" width="9.140625" style="61"/>
    <col min="13302" max="13302" width="11" style="61" customWidth="1"/>
    <col min="13303" max="13303" width="51.42578125" style="61" customWidth="1"/>
    <col min="13304" max="13305" width="44.28515625" style="61" customWidth="1"/>
    <col min="13306" max="13306" width="3.85546875" style="61" customWidth="1"/>
    <col min="13307" max="13308" width="23.5703125" style="61" customWidth="1"/>
    <col min="13309" max="13309" width="20.5703125" style="61" customWidth="1"/>
    <col min="13310" max="13311" width="14.7109375" style="61" customWidth="1"/>
    <col min="13312" max="13557" width="9.140625" style="61"/>
    <col min="13558" max="13558" width="11" style="61" customWidth="1"/>
    <col min="13559" max="13559" width="51.42578125" style="61" customWidth="1"/>
    <col min="13560" max="13561" width="44.28515625" style="61" customWidth="1"/>
    <col min="13562" max="13562" width="3.85546875" style="61" customWidth="1"/>
    <col min="13563" max="13564" width="23.5703125" style="61" customWidth="1"/>
    <col min="13565" max="13565" width="20.5703125" style="61" customWidth="1"/>
    <col min="13566" max="13567" width="14.7109375" style="61" customWidth="1"/>
    <col min="13568" max="13813" width="9.140625" style="61"/>
    <col min="13814" max="13814" width="11" style="61" customWidth="1"/>
    <col min="13815" max="13815" width="51.42578125" style="61" customWidth="1"/>
    <col min="13816" max="13817" width="44.28515625" style="61" customWidth="1"/>
    <col min="13818" max="13818" width="3.85546875" style="61" customWidth="1"/>
    <col min="13819" max="13820" width="23.5703125" style="61" customWidth="1"/>
    <col min="13821" max="13821" width="20.5703125" style="61" customWidth="1"/>
    <col min="13822" max="13823" width="14.7109375" style="61" customWidth="1"/>
    <col min="13824" max="14069" width="9.140625" style="61"/>
    <col min="14070" max="14070" width="11" style="61" customWidth="1"/>
    <col min="14071" max="14071" width="51.42578125" style="61" customWidth="1"/>
    <col min="14072" max="14073" width="44.28515625" style="61" customWidth="1"/>
    <col min="14074" max="14074" width="3.85546875" style="61" customWidth="1"/>
    <col min="14075" max="14076" width="23.5703125" style="61" customWidth="1"/>
    <col min="14077" max="14077" width="20.5703125" style="61" customWidth="1"/>
    <col min="14078" max="14079" width="14.7109375" style="61" customWidth="1"/>
    <col min="14080" max="14325" width="9.140625" style="61"/>
    <col min="14326" max="14326" width="11" style="61" customWidth="1"/>
    <col min="14327" max="14327" width="51.42578125" style="61" customWidth="1"/>
    <col min="14328" max="14329" width="44.28515625" style="61" customWidth="1"/>
    <col min="14330" max="14330" width="3.85546875" style="61" customWidth="1"/>
    <col min="14331" max="14332" width="23.5703125" style="61" customWidth="1"/>
    <col min="14333" max="14333" width="20.5703125" style="61" customWidth="1"/>
    <col min="14334" max="14335" width="14.7109375" style="61" customWidth="1"/>
    <col min="14336" max="14581" width="9.140625" style="61"/>
    <col min="14582" max="14582" width="11" style="61" customWidth="1"/>
    <col min="14583" max="14583" width="51.42578125" style="61" customWidth="1"/>
    <col min="14584" max="14585" width="44.28515625" style="61" customWidth="1"/>
    <col min="14586" max="14586" width="3.85546875" style="61" customWidth="1"/>
    <col min="14587" max="14588" width="23.5703125" style="61" customWidth="1"/>
    <col min="14589" max="14589" width="20.5703125" style="61" customWidth="1"/>
    <col min="14590" max="14591" width="14.7109375" style="61" customWidth="1"/>
    <col min="14592" max="14837" width="9.140625" style="61"/>
    <col min="14838" max="14838" width="11" style="61" customWidth="1"/>
    <col min="14839" max="14839" width="51.42578125" style="61" customWidth="1"/>
    <col min="14840" max="14841" width="44.28515625" style="61" customWidth="1"/>
    <col min="14842" max="14842" width="3.85546875" style="61" customWidth="1"/>
    <col min="14843" max="14844" width="23.5703125" style="61" customWidth="1"/>
    <col min="14845" max="14845" width="20.5703125" style="61" customWidth="1"/>
    <col min="14846" max="14847" width="14.7109375" style="61" customWidth="1"/>
    <col min="14848" max="15093" width="9.140625" style="61"/>
    <col min="15094" max="15094" width="11" style="61" customWidth="1"/>
    <col min="15095" max="15095" width="51.42578125" style="61" customWidth="1"/>
    <col min="15096" max="15097" width="44.28515625" style="61" customWidth="1"/>
    <col min="15098" max="15098" width="3.85546875" style="61" customWidth="1"/>
    <col min="15099" max="15100" width="23.5703125" style="61" customWidth="1"/>
    <col min="15101" max="15101" width="20.5703125" style="61" customWidth="1"/>
    <col min="15102" max="15103" width="14.7109375" style="61" customWidth="1"/>
    <col min="15104" max="15349" width="9.140625" style="61"/>
    <col min="15350" max="15350" width="11" style="61" customWidth="1"/>
    <col min="15351" max="15351" width="51.42578125" style="61" customWidth="1"/>
    <col min="15352" max="15353" width="44.28515625" style="61" customWidth="1"/>
    <col min="15354" max="15354" width="3.85546875" style="61" customWidth="1"/>
    <col min="15355" max="15356" width="23.5703125" style="61" customWidth="1"/>
    <col min="15357" max="15357" width="20.5703125" style="61" customWidth="1"/>
    <col min="15358" max="15359" width="14.7109375" style="61" customWidth="1"/>
    <col min="15360" max="15605" width="9.140625" style="61"/>
    <col min="15606" max="15606" width="11" style="61" customWidth="1"/>
    <col min="15607" max="15607" width="51.42578125" style="61" customWidth="1"/>
    <col min="15608" max="15609" width="44.28515625" style="61" customWidth="1"/>
    <col min="15610" max="15610" width="3.85546875" style="61" customWidth="1"/>
    <col min="15611" max="15612" width="23.5703125" style="61" customWidth="1"/>
    <col min="15613" max="15613" width="20.5703125" style="61" customWidth="1"/>
    <col min="15614" max="15615" width="14.7109375" style="61" customWidth="1"/>
    <col min="15616" max="15861" width="9.140625" style="61"/>
    <col min="15862" max="15862" width="11" style="61" customWidth="1"/>
    <col min="15863" max="15863" width="51.42578125" style="61" customWidth="1"/>
    <col min="15864" max="15865" width="44.28515625" style="61" customWidth="1"/>
    <col min="15866" max="15866" width="3.85546875" style="61" customWidth="1"/>
    <col min="15867" max="15868" width="23.5703125" style="61" customWidth="1"/>
    <col min="15869" max="15869" width="20.5703125" style="61" customWidth="1"/>
    <col min="15870" max="15871" width="14.7109375" style="61" customWidth="1"/>
    <col min="15872" max="16117" width="9.140625" style="61"/>
    <col min="16118" max="16118" width="11" style="61" customWidth="1"/>
    <col min="16119" max="16119" width="51.42578125" style="61" customWidth="1"/>
    <col min="16120" max="16121" width="44.28515625" style="61" customWidth="1"/>
    <col min="16122" max="16122" width="3.85546875" style="61" customWidth="1"/>
    <col min="16123" max="16124" width="23.5703125" style="61" customWidth="1"/>
    <col min="16125" max="16125" width="20.5703125" style="61" customWidth="1"/>
    <col min="16126" max="16127" width="14.7109375" style="61" customWidth="1"/>
    <col min="16128" max="16384" width="9.140625" style="61"/>
  </cols>
  <sheetData>
    <row r="1" spans="1:7" s="30" customFormat="1" ht="22.5" customHeight="1" x14ac:dyDescent="0.35">
      <c r="A1" s="179" t="s">
        <v>5</v>
      </c>
      <c r="B1" s="179"/>
      <c r="C1" s="179"/>
      <c r="D1" s="179"/>
      <c r="E1" s="179"/>
      <c r="F1" s="179"/>
    </row>
    <row r="2" spans="1:7" s="30" customFormat="1" ht="22.5" customHeight="1" x14ac:dyDescent="0.35">
      <c r="A2" s="180" t="s">
        <v>29</v>
      </c>
      <c r="B2" s="180"/>
      <c r="C2" s="180"/>
      <c r="D2" s="180"/>
      <c r="E2" s="180"/>
      <c r="F2" s="180"/>
    </row>
    <row r="3" spans="1:7" s="30" customFormat="1" ht="27" customHeight="1" x14ac:dyDescent="0.35">
      <c r="A3" s="181" t="s">
        <v>6</v>
      </c>
      <c r="B3" s="181"/>
      <c r="C3" s="181"/>
      <c r="D3" s="181"/>
      <c r="E3" s="181"/>
      <c r="F3" s="181"/>
    </row>
    <row r="4" spans="1:7" s="30" customFormat="1" ht="30" customHeight="1" x14ac:dyDescent="0.35">
      <c r="A4" s="31" t="s">
        <v>7</v>
      </c>
      <c r="B4" s="31" t="s">
        <v>12</v>
      </c>
      <c r="C4" s="31" t="s">
        <v>8</v>
      </c>
      <c r="D4" s="31" t="s">
        <v>16</v>
      </c>
      <c r="E4" s="31" t="s">
        <v>20</v>
      </c>
      <c r="F4" s="31" t="s">
        <v>23</v>
      </c>
      <c r="G4" s="32"/>
    </row>
    <row r="5" spans="1:7" s="40" customFormat="1" ht="46.5" x14ac:dyDescent="0.25">
      <c r="A5" s="33">
        <v>1</v>
      </c>
      <c r="B5" s="34" t="s">
        <v>30</v>
      </c>
      <c r="C5" s="20" t="s">
        <v>33</v>
      </c>
      <c r="D5" s="36">
        <v>13.290906000000001</v>
      </c>
      <c r="E5" s="37">
        <v>757.98079726999993</v>
      </c>
      <c r="F5" s="38">
        <v>0</v>
      </c>
      <c r="G5" s="39"/>
    </row>
    <row r="6" spans="1:7" s="43" customFormat="1" ht="23.25" x14ac:dyDescent="0.25">
      <c r="A6" s="33">
        <v>2</v>
      </c>
      <c r="B6" s="33" t="s">
        <v>4</v>
      </c>
      <c r="C6" s="41" t="s">
        <v>13</v>
      </c>
      <c r="D6" s="36">
        <v>8.9999999999999993E-3</v>
      </c>
      <c r="E6" s="37">
        <v>308.82074567000001</v>
      </c>
      <c r="F6" s="37">
        <v>21.617452199999999</v>
      </c>
      <c r="G6" s="42"/>
    </row>
    <row r="7" spans="1:7" s="40" customFormat="1" ht="23.25" x14ac:dyDescent="0.25">
      <c r="A7" s="33">
        <v>3</v>
      </c>
      <c r="B7" s="34" t="s">
        <v>3</v>
      </c>
      <c r="C7" s="44" t="s">
        <v>25</v>
      </c>
      <c r="D7" s="36">
        <v>867.34</v>
      </c>
      <c r="E7" s="37">
        <v>126.29765722999998</v>
      </c>
      <c r="F7" s="37">
        <v>3.3899584300000001</v>
      </c>
      <c r="G7" s="39"/>
    </row>
    <row r="8" spans="1:7" s="45" customFormat="1" ht="23.25" customHeight="1" x14ac:dyDescent="0.25">
      <c r="A8" s="33">
        <v>4</v>
      </c>
      <c r="B8" s="34" t="s">
        <v>1</v>
      </c>
      <c r="C8" s="35" t="s">
        <v>24</v>
      </c>
      <c r="D8" s="36">
        <v>59487.445</v>
      </c>
      <c r="E8" s="37">
        <v>126.24185736</v>
      </c>
      <c r="F8" s="37">
        <v>0</v>
      </c>
      <c r="G8" s="42"/>
    </row>
    <row r="9" spans="1:7" s="45" customFormat="1" ht="23.25" x14ac:dyDescent="0.25">
      <c r="A9" s="33">
        <v>5</v>
      </c>
      <c r="B9" s="33" t="s">
        <v>0</v>
      </c>
      <c r="C9" s="41" t="s">
        <v>14</v>
      </c>
      <c r="D9" s="36">
        <v>4898.3</v>
      </c>
      <c r="E9" s="37">
        <v>69.87848206999999</v>
      </c>
      <c r="F9" s="37">
        <v>0</v>
      </c>
      <c r="G9" s="42"/>
    </row>
    <row r="10" spans="1:7" s="45" customFormat="1" ht="23.25" x14ac:dyDescent="0.25">
      <c r="A10" s="33">
        <v>6</v>
      </c>
      <c r="B10" s="33" t="s">
        <v>19</v>
      </c>
      <c r="C10" s="41" t="s">
        <v>21</v>
      </c>
      <c r="D10" s="36">
        <v>5939.3</v>
      </c>
      <c r="E10" s="37">
        <v>40.341160409999993</v>
      </c>
      <c r="F10" s="37">
        <v>0</v>
      </c>
      <c r="G10" s="42"/>
    </row>
    <row r="11" spans="1:7" s="45" customFormat="1" ht="23.25" x14ac:dyDescent="0.25">
      <c r="A11" s="33">
        <v>7</v>
      </c>
      <c r="B11" s="34">
        <v>8544</v>
      </c>
      <c r="C11" s="46" t="s">
        <v>15</v>
      </c>
      <c r="D11" s="36">
        <v>14.44257</v>
      </c>
      <c r="E11" s="37">
        <v>22.700094409999998</v>
      </c>
      <c r="F11" s="37">
        <v>1.0996899199999999</v>
      </c>
      <c r="G11" s="42"/>
    </row>
    <row r="12" spans="1:7" s="45" customFormat="1" ht="23.25" x14ac:dyDescent="0.25">
      <c r="A12" s="33">
        <v>8</v>
      </c>
      <c r="B12" s="33">
        <v>2101</v>
      </c>
      <c r="C12" s="41" t="s">
        <v>26</v>
      </c>
      <c r="D12" s="36">
        <v>148.42791999999997</v>
      </c>
      <c r="E12" s="37">
        <v>17.111075399999997</v>
      </c>
      <c r="F12" s="37">
        <v>1.2207484199999998</v>
      </c>
      <c r="G12" s="42"/>
    </row>
    <row r="13" spans="1:7" s="45" customFormat="1" ht="23.25" x14ac:dyDescent="0.25">
      <c r="A13" s="33">
        <v>9</v>
      </c>
      <c r="B13" s="33" t="s">
        <v>31</v>
      </c>
      <c r="C13" s="11" t="s">
        <v>35</v>
      </c>
      <c r="D13" s="36">
        <v>0.46100000000000002</v>
      </c>
      <c r="E13" s="37">
        <v>14.390333380000001</v>
      </c>
      <c r="F13" s="37">
        <v>0</v>
      </c>
      <c r="G13" s="42"/>
    </row>
    <row r="14" spans="1:7" s="45" customFormat="1" ht="46.5" x14ac:dyDescent="0.25">
      <c r="A14" s="33">
        <v>10</v>
      </c>
      <c r="B14" s="33" t="s">
        <v>32</v>
      </c>
      <c r="C14" s="12" t="s">
        <v>36</v>
      </c>
      <c r="D14" s="36">
        <v>2.8829999999999998E-2</v>
      </c>
      <c r="E14" s="37">
        <v>11.702064</v>
      </c>
      <c r="F14" s="37">
        <v>0</v>
      </c>
      <c r="G14" s="42"/>
    </row>
    <row r="15" spans="1:7" s="45" customFormat="1" ht="23.25" x14ac:dyDescent="0.25">
      <c r="A15" s="182" t="s">
        <v>9</v>
      </c>
      <c r="B15" s="183"/>
      <c r="C15" s="184"/>
      <c r="D15" s="47">
        <f>SUM(D5:D14)</f>
        <v>71369.045225999987</v>
      </c>
      <c r="E15" s="48">
        <f>SUM(E5:E14)</f>
        <v>1495.4642671999998</v>
      </c>
      <c r="F15" s="48">
        <f>SUM(F5:F14)</f>
        <v>27.327848969999998</v>
      </c>
      <c r="G15" s="49"/>
    </row>
    <row r="16" spans="1:7" s="45" customFormat="1" ht="24" thickBot="1" x14ac:dyDescent="0.3">
      <c r="A16" s="185" t="s">
        <v>27</v>
      </c>
      <c r="B16" s="186"/>
      <c r="C16" s="187"/>
      <c r="D16" s="50">
        <f>D17-D15</f>
        <v>1933.0643640000199</v>
      </c>
      <c r="E16" s="50">
        <f>E17-E15</f>
        <v>27.932807820000107</v>
      </c>
      <c r="F16" s="50">
        <f>F17-F15</f>
        <v>0.33110948000000207</v>
      </c>
      <c r="G16" s="49"/>
    </row>
    <row r="17" spans="1:7" s="30" customFormat="1" ht="24" thickBot="1" x14ac:dyDescent="0.4">
      <c r="A17" s="176" t="s">
        <v>10</v>
      </c>
      <c r="B17" s="177"/>
      <c r="C17" s="178"/>
      <c r="D17" s="51">
        <f>73302109.59/1000</f>
        <v>73302.109590000007</v>
      </c>
      <c r="E17" s="52">
        <f>1523397075.02/1000000</f>
        <v>1523.3970750199999</v>
      </c>
      <c r="F17" s="52">
        <f>27658958.45/1000000</f>
        <v>27.65895845</v>
      </c>
      <c r="G17" s="32"/>
    </row>
    <row r="18" spans="1:7" s="30" customFormat="1" ht="27" customHeight="1" thickTop="1" x14ac:dyDescent="0.35">
      <c r="A18" s="53" t="s">
        <v>28</v>
      </c>
      <c r="B18" s="54"/>
      <c r="D18" s="55"/>
      <c r="E18" s="56"/>
      <c r="F18" s="56"/>
      <c r="G18" s="32"/>
    </row>
    <row r="19" spans="1:7" s="45" customFormat="1" ht="23.25" customHeight="1" x14ac:dyDescent="0.25">
      <c r="D19" s="57"/>
      <c r="E19" s="57"/>
      <c r="F19" s="57"/>
      <c r="G19" s="49"/>
    </row>
    <row r="20" spans="1:7" s="45" customFormat="1" ht="23.25" x14ac:dyDescent="0.25">
      <c r="A20" s="45" t="s">
        <v>11</v>
      </c>
      <c r="D20" s="58"/>
      <c r="E20" s="58"/>
      <c r="F20" s="58"/>
      <c r="G20" s="49"/>
    </row>
    <row r="21" spans="1:7" s="30" customFormat="1" ht="14.25" customHeight="1" x14ac:dyDescent="0.35">
      <c r="A21" s="54"/>
      <c r="B21" s="54"/>
      <c r="D21" s="59"/>
      <c r="E21" s="59"/>
      <c r="F21" s="59"/>
    </row>
    <row r="22" spans="1:7" s="30" customFormat="1" ht="14.25" customHeight="1" x14ac:dyDescent="0.35">
      <c r="A22" s="54"/>
      <c r="B22" s="54"/>
      <c r="D22" s="59"/>
      <c r="E22" s="59"/>
      <c r="F22" s="59"/>
    </row>
    <row r="23" spans="1:7" s="30" customFormat="1" ht="14.25" customHeight="1" x14ac:dyDescent="0.35">
      <c r="A23" s="54"/>
      <c r="B23" s="54"/>
      <c r="D23" s="59"/>
      <c r="E23" s="60"/>
      <c r="F23" s="60"/>
    </row>
    <row r="24" spans="1:7" s="30" customFormat="1" ht="18" customHeight="1" x14ac:dyDescent="0.35">
      <c r="A24" s="54"/>
      <c r="B24" s="54"/>
    </row>
    <row r="25" spans="1:7" s="30" customFormat="1" ht="17.25" customHeight="1" x14ac:dyDescent="0.35">
      <c r="A25" s="54"/>
      <c r="B25" s="54"/>
    </row>
    <row r="26" spans="1:7" s="30" customFormat="1" ht="18.75" customHeight="1" x14ac:dyDescent="0.35">
      <c r="A26" s="54"/>
      <c r="B26" s="54"/>
    </row>
    <row r="27" spans="1:7" s="30" customFormat="1" ht="23.25" x14ac:dyDescent="0.35">
      <c r="A27" s="54"/>
      <c r="B27" s="54"/>
    </row>
    <row r="28" spans="1:7" s="30" customFormat="1" ht="23.25" x14ac:dyDescent="0.35">
      <c r="A28" s="54"/>
      <c r="B28" s="54"/>
    </row>
    <row r="29" spans="1:7" s="30" customFormat="1" ht="23.25" x14ac:dyDescent="0.35">
      <c r="A29" s="54"/>
      <c r="B29" s="54"/>
    </row>
    <row r="30" spans="1:7" s="30" customFormat="1" ht="23.25" x14ac:dyDescent="0.35">
      <c r="A30" s="54"/>
      <c r="B30" s="54"/>
    </row>
    <row r="31" spans="1:7" s="30" customFormat="1" ht="23.25" x14ac:dyDescent="0.35">
      <c r="A31" s="54"/>
      <c r="B31" s="54"/>
    </row>
    <row r="32" spans="1:7" s="30" customFormat="1" ht="23.25" x14ac:dyDescent="0.35">
      <c r="A32" s="54"/>
      <c r="B32" s="54"/>
    </row>
    <row r="33" spans="1:2" s="30" customFormat="1" ht="23.25" x14ac:dyDescent="0.35">
      <c r="A33" s="54"/>
      <c r="B33" s="54"/>
    </row>
    <row r="34" spans="1:2" s="30" customFormat="1" ht="23.25" x14ac:dyDescent="0.35">
      <c r="A34" s="54"/>
      <c r="B34" s="54"/>
    </row>
    <row r="35" spans="1:2" s="30" customFormat="1" ht="23.25" x14ac:dyDescent="0.35">
      <c r="A35" s="54"/>
      <c r="B35" s="54"/>
    </row>
    <row r="36" spans="1:2" s="30" customFormat="1" ht="23.25" x14ac:dyDescent="0.35">
      <c r="A36" s="54"/>
      <c r="B36" s="54"/>
    </row>
    <row r="58" ht="21" customHeight="1" x14ac:dyDescent="0.2"/>
    <row r="59" ht="21" customHeight="1" x14ac:dyDescent="0.2"/>
    <row r="60" ht="21" customHeight="1" x14ac:dyDescent="0.2"/>
    <row r="61" ht="32.2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2" ht="17.25" customHeight="1" x14ac:dyDescent="0.2"/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2"/>
  <sheetViews>
    <sheetView tabSelected="1" zoomScaleNormal="100" workbookViewId="0">
      <selection activeCell="K9" sqref="K9"/>
    </sheetView>
  </sheetViews>
  <sheetFormatPr defaultRowHeight="14.25" x14ac:dyDescent="0.2"/>
  <cols>
    <col min="1" max="1" width="7.28515625" style="61" customWidth="1"/>
    <col min="2" max="2" width="11" style="61" customWidth="1"/>
    <col min="3" max="3" width="45" style="61" customWidth="1"/>
    <col min="4" max="4" width="18" style="61" customWidth="1"/>
    <col min="5" max="5" width="19.85546875" style="61" customWidth="1"/>
    <col min="6" max="6" width="21.42578125" style="61" customWidth="1"/>
    <col min="7" max="7" width="9.85546875" style="61" customWidth="1"/>
    <col min="8" max="232" width="9.140625" style="61"/>
    <col min="233" max="233" width="11" style="61" customWidth="1"/>
    <col min="234" max="234" width="51.42578125" style="61" customWidth="1"/>
    <col min="235" max="236" width="44.28515625" style="61" customWidth="1"/>
    <col min="237" max="237" width="3.85546875" style="61" customWidth="1"/>
    <col min="238" max="239" width="23.5703125" style="61" customWidth="1"/>
    <col min="240" max="240" width="20.5703125" style="61" customWidth="1"/>
    <col min="241" max="242" width="14.7109375" style="61" customWidth="1"/>
    <col min="243" max="488" width="9.140625" style="61"/>
    <col min="489" max="489" width="11" style="61" customWidth="1"/>
    <col min="490" max="490" width="51.42578125" style="61" customWidth="1"/>
    <col min="491" max="492" width="44.28515625" style="61" customWidth="1"/>
    <col min="493" max="493" width="3.85546875" style="61" customWidth="1"/>
    <col min="494" max="495" width="23.5703125" style="61" customWidth="1"/>
    <col min="496" max="496" width="20.5703125" style="61" customWidth="1"/>
    <col min="497" max="498" width="14.7109375" style="61" customWidth="1"/>
    <col min="499" max="744" width="9.140625" style="61"/>
    <col min="745" max="745" width="11" style="61" customWidth="1"/>
    <col min="746" max="746" width="51.42578125" style="61" customWidth="1"/>
    <col min="747" max="748" width="44.28515625" style="61" customWidth="1"/>
    <col min="749" max="749" width="3.85546875" style="61" customWidth="1"/>
    <col min="750" max="751" width="23.5703125" style="61" customWidth="1"/>
    <col min="752" max="752" width="20.5703125" style="61" customWidth="1"/>
    <col min="753" max="754" width="14.7109375" style="61" customWidth="1"/>
    <col min="755" max="1000" width="9.140625" style="61"/>
    <col min="1001" max="1001" width="11" style="61" customWidth="1"/>
    <col min="1002" max="1002" width="51.42578125" style="61" customWidth="1"/>
    <col min="1003" max="1004" width="44.28515625" style="61" customWidth="1"/>
    <col min="1005" max="1005" width="3.85546875" style="61" customWidth="1"/>
    <col min="1006" max="1007" width="23.5703125" style="61" customWidth="1"/>
    <col min="1008" max="1008" width="20.5703125" style="61" customWidth="1"/>
    <col min="1009" max="1010" width="14.7109375" style="61" customWidth="1"/>
    <col min="1011" max="1256" width="9.140625" style="61"/>
    <col min="1257" max="1257" width="11" style="61" customWidth="1"/>
    <col min="1258" max="1258" width="51.42578125" style="61" customWidth="1"/>
    <col min="1259" max="1260" width="44.28515625" style="61" customWidth="1"/>
    <col min="1261" max="1261" width="3.85546875" style="61" customWidth="1"/>
    <col min="1262" max="1263" width="23.5703125" style="61" customWidth="1"/>
    <col min="1264" max="1264" width="20.5703125" style="61" customWidth="1"/>
    <col min="1265" max="1266" width="14.7109375" style="61" customWidth="1"/>
    <col min="1267" max="1512" width="9.140625" style="61"/>
    <col min="1513" max="1513" width="11" style="61" customWidth="1"/>
    <col min="1514" max="1514" width="51.42578125" style="61" customWidth="1"/>
    <col min="1515" max="1516" width="44.28515625" style="61" customWidth="1"/>
    <col min="1517" max="1517" width="3.85546875" style="61" customWidth="1"/>
    <col min="1518" max="1519" width="23.5703125" style="61" customWidth="1"/>
    <col min="1520" max="1520" width="20.5703125" style="61" customWidth="1"/>
    <col min="1521" max="1522" width="14.7109375" style="61" customWidth="1"/>
    <col min="1523" max="1768" width="9.140625" style="61"/>
    <col min="1769" max="1769" width="11" style="61" customWidth="1"/>
    <col min="1770" max="1770" width="51.42578125" style="61" customWidth="1"/>
    <col min="1771" max="1772" width="44.28515625" style="61" customWidth="1"/>
    <col min="1773" max="1773" width="3.85546875" style="61" customWidth="1"/>
    <col min="1774" max="1775" width="23.5703125" style="61" customWidth="1"/>
    <col min="1776" max="1776" width="20.5703125" style="61" customWidth="1"/>
    <col min="1777" max="1778" width="14.7109375" style="61" customWidth="1"/>
    <col min="1779" max="2024" width="9.140625" style="61"/>
    <col min="2025" max="2025" width="11" style="61" customWidth="1"/>
    <col min="2026" max="2026" width="51.42578125" style="61" customWidth="1"/>
    <col min="2027" max="2028" width="44.28515625" style="61" customWidth="1"/>
    <col min="2029" max="2029" width="3.85546875" style="61" customWidth="1"/>
    <col min="2030" max="2031" width="23.5703125" style="61" customWidth="1"/>
    <col min="2032" max="2032" width="20.5703125" style="61" customWidth="1"/>
    <col min="2033" max="2034" width="14.7109375" style="61" customWidth="1"/>
    <col min="2035" max="2280" width="9.140625" style="61"/>
    <col min="2281" max="2281" width="11" style="61" customWidth="1"/>
    <col min="2282" max="2282" width="51.42578125" style="61" customWidth="1"/>
    <col min="2283" max="2284" width="44.28515625" style="61" customWidth="1"/>
    <col min="2285" max="2285" width="3.85546875" style="61" customWidth="1"/>
    <col min="2286" max="2287" width="23.5703125" style="61" customWidth="1"/>
    <col min="2288" max="2288" width="20.5703125" style="61" customWidth="1"/>
    <col min="2289" max="2290" width="14.7109375" style="61" customWidth="1"/>
    <col min="2291" max="2536" width="9.140625" style="61"/>
    <col min="2537" max="2537" width="11" style="61" customWidth="1"/>
    <col min="2538" max="2538" width="51.42578125" style="61" customWidth="1"/>
    <col min="2539" max="2540" width="44.28515625" style="61" customWidth="1"/>
    <col min="2541" max="2541" width="3.85546875" style="61" customWidth="1"/>
    <col min="2542" max="2543" width="23.5703125" style="61" customWidth="1"/>
    <col min="2544" max="2544" width="20.5703125" style="61" customWidth="1"/>
    <col min="2545" max="2546" width="14.7109375" style="61" customWidth="1"/>
    <col min="2547" max="2792" width="9.140625" style="61"/>
    <col min="2793" max="2793" width="11" style="61" customWidth="1"/>
    <col min="2794" max="2794" width="51.42578125" style="61" customWidth="1"/>
    <col min="2795" max="2796" width="44.28515625" style="61" customWidth="1"/>
    <col min="2797" max="2797" width="3.85546875" style="61" customWidth="1"/>
    <col min="2798" max="2799" width="23.5703125" style="61" customWidth="1"/>
    <col min="2800" max="2800" width="20.5703125" style="61" customWidth="1"/>
    <col min="2801" max="2802" width="14.7109375" style="61" customWidth="1"/>
    <col min="2803" max="3048" width="9.140625" style="61"/>
    <col min="3049" max="3049" width="11" style="61" customWidth="1"/>
    <col min="3050" max="3050" width="51.42578125" style="61" customWidth="1"/>
    <col min="3051" max="3052" width="44.28515625" style="61" customWidth="1"/>
    <col min="3053" max="3053" width="3.85546875" style="61" customWidth="1"/>
    <col min="3054" max="3055" width="23.5703125" style="61" customWidth="1"/>
    <col min="3056" max="3056" width="20.5703125" style="61" customWidth="1"/>
    <col min="3057" max="3058" width="14.7109375" style="61" customWidth="1"/>
    <col min="3059" max="3304" width="9.140625" style="61"/>
    <col min="3305" max="3305" width="11" style="61" customWidth="1"/>
    <col min="3306" max="3306" width="51.42578125" style="61" customWidth="1"/>
    <col min="3307" max="3308" width="44.28515625" style="61" customWidth="1"/>
    <col min="3309" max="3309" width="3.85546875" style="61" customWidth="1"/>
    <col min="3310" max="3311" width="23.5703125" style="61" customWidth="1"/>
    <col min="3312" max="3312" width="20.5703125" style="61" customWidth="1"/>
    <col min="3313" max="3314" width="14.7109375" style="61" customWidth="1"/>
    <col min="3315" max="3560" width="9.140625" style="61"/>
    <col min="3561" max="3561" width="11" style="61" customWidth="1"/>
    <col min="3562" max="3562" width="51.42578125" style="61" customWidth="1"/>
    <col min="3563" max="3564" width="44.28515625" style="61" customWidth="1"/>
    <col min="3565" max="3565" width="3.85546875" style="61" customWidth="1"/>
    <col min="3566" max="3567" width="23.5703125" style="61" customWidth="1"/>
    <col min="3568" max="3568" width="20.5703125" style="61" customWidth="1"/>
    <col min="3569" max="3570" width="14.7109375" style="61" customWidth="1"/>
    <col min="3571" max="3816" width="9.140625" style="61"/>
    <col min="3817" max="3817" width="11" style="61" customWidth="1"/>
    <col min="3818" max="3818" width="51.42578125" style="61" customWidth="1"/>
    <col min="3819" max="3820" width="44.28515625" style="61" customWidth="1"/>
    <col min="3821" max="3821" width="3.85546875" style="61" customWidth="1"/>
    <col min="3822" max="3823" width="23.5703125" style="61" customWidth="1"/>
    <col min="3824" max="3824" width="20.5703125" style="61" customWidth="1"/>
    <col min="3825" max="3826" width="14.7109375" style="61" customWidth="1"/>
    <col min="3827" max="4072" width="9.140625" style="61"/>
    <col min="4073" max="4073" width="11" style="61" customWidth="1"/>
    <col min="4074" max="4074" width="51.42578125" style="61" customWidth="1"/>
    <col min="4075" max="4076" width="44.28515625" style="61" customWidth="1"/>
    <col min="4077" max="4077" width="3.85546875" style="61" customWidth="1"/>
    <col min="4078" max="4079" width="23.5703125" style="61" customWidth="1"/>
    <col min="4080" max="4080" width="20.5703125" style="61" customWidth="1"/>
    <col min="4081" max="4082" width="14.7109375" style="61" customWidth="1"/>
    <col min="4083" max="4328" width="9.140625" style="61"/>
    <col min="4329" max="4329" width="11" style="61" customWidth="1"/>
    <col min="4330" max="4330" width="51.42578125" style="61" customWidth="1"/>
    <col min="4331" max="4332" width="44.28515625" style="61" customWidth="1"/>
    <col min="4333" max="4333" width="3.85546875" style="61" customWidth="1"/>
    <col min="4334" max="4335" width="23.5703125" style="61" customWidth="1"/>
    <col min="4336" max="4336" width="20.5703125" style="61" customWidth="1"/>
    <col min="4337" max="4338" width="14.7109375" style="61" customWidth="1"/>
    <col min="4339" max="4584" width="9.140625" style="61"/>
    <col min="4585" max="4585" width="11" style="61" customWidth="1"/>
    <col min="4586" max="4586" width="51.42578125" style="61" customWidth="1"/>
    <col min="4587" max="4588" width="44.28515625" style="61" customWidth="1"/>
    <col min="4589" max="4589" width="3.85546875" style="61" customWidth="1"/>
    <col min="4590" max="4591" width="23.5703125" style="61" customWidth="1"/>
    <col min="4592" max="4592" width="20.5703125" style="61" customWidth="1"/>
    <col min="4593" max="4594" width="14.7109375" style="61" customWidth="1"/>
    <col min="4595" max="4840" width="9.140625" style="61"/>
    <col min="4841" max="4841" width="11" style="61" customWidth="1"/>
    <col min="4842" max="4842" width="51.42578125" style="61" customWidth="1"/>
    <col min="4843" max="4844" width="44.28515625" style="61" customWidth="1"/>
    <col min="4845" max="4845" width="3.85546875" style="61" customWidth="1"/>
    <col min="4846" max="4847" width="23.5703125" style="61" customWidth="1"/>
    <col min="4848" max="4848" width="20.5703125" style="61" customWidth="1"/>
    <col min="4849" max="4850" width="14.7109375" style="61" customWidth="1"/>
    <col min="4851" max="5096" width="9.140625" style="61"/>
    <col min="5097" max="5097" width="11" style="61" customWidth="1"/>
    <col min="5098" max="5098" width="51.42578125" style="61" customWidth="1"/>
    <col min="5099" max="5100" width="44.28515625" style="61" customWidth="1"/>
    <col min="5101" max="5101" width="3.85546875" style="61" customWidth="1"/>
    <col min="5102" max="5103" width="23.5703125" style="61" customWidth="1"/>
    <col min="5104" max="5104" width="20.5703125" style="61" customWidth="1"/>
    <col min="5105" max="5106" width="14.7109375" style="61" customWidth="1"/>
    <col min="5107" max="5352" width="9.140625" style="61"/>
    <col min="5353" max="5353" width="11" style="61" customWidth="1"/>
    <col min="5354" max="5354" width="51.42578125" style="61" customWidth="1"/>
    <col min="5355" max="5356" width="44.28515625" style="61" customWidth="1"/>
    <col min="5357" max="5357" width="3.85546875" style="61" customWidth="1"/>
    <col min="5358" max="5359" width="23.5703125" style="61" customWidth="1"/>
    <col min="5360" max="5360" width="20.5703125" style="61" customWidth="1"/>
    <col min="5361" max="5362" width="14.7109375" style="61" customWidth="1"/>
    <col min="5363" max="5608" width="9.140625" style="61"/>
    <col min="5609" max="5609" width="11" style="61" customWidth="1"/>
    <col min="5610" max="5610" width="51.42578125" style="61" customWidth="1"/>
    <col min="5611" max="5612" width="44.28515625" style="61" customWidth="1"/>
    <col min="5613" max="5613" width="3.85546875" style="61" customWidth="1"/>
    <col min="5614" max="5615" width="23.5703125" style="61" customWidth="1"/>
    <col min="5616" max="5616" width="20.5703125" style="61" customWidth="1"/>
    <col min="5617" max="5618" width="14.7109375" style="61" customWidth="1"/>
    <col min="5619" max="5864" width="9.140625" style="61"/>
    <col min="5865" max="5865" width="11" style="61" customWidth="1"/>
    <col min="5866" max="5866" width="51.42578125" style="61" customWidth="1"/>
    <col min="5867" max="5868" width="44.28515625" style="61" customWidth="1"/>
    <col min="5869" max="5869" width="3.85546875" style="61" customWidth="1"/>
    <col min="5870" max="5871" width="23.5703125" style="61" customWidth="1"/>
    <col min="5872" max="5872" width="20.5703125" style="61" customWidth="1"/>
    <col min="5873" max="5874" width="14.7109375" style="61" customWidth="1"/>
    <col min="5875" max="6120" width="9.140625" style="61"/>
    <col min="6121" max="6121" width="11" style="61" customWidth="1"/>
    <col min="6122" max="6122" width="51.42578125" style="61" customWidth="1"/>
    <col min="6123" max="6124" width="44.28515625" style="61" customWidth="1"/>
    <col min="6125" max="6125" width="3.85546875" style="61" customWidth="1"/>
    <col min="6126" max="6127" width="23.5703125" style="61" customWidth="1"/>
    <col min="6128" max="6128" width="20.5703125" style="61" customWidth="1"/>
    <col min="6129" max="6130" width="14.7109375" style="61" customWidth="1"/>
    <col min="6131" max="6376" width="9.140625" style="61"/>
    <col min="6377" max="6377" width="11" style="61" customWidth="1"/>
    <col min="6378" max="6378" width="51.42578125" style="61" customWidth="1"/>
    <col min="6379" max="6380" width="44.28515625" style="61" customWidth="1"/>
    <col min="6381" max="6381" width="3.85546875" style="61" customWidth="1"/>
    <col min="6382" max="6383" width="23.5703125" style="61" customWidth="1"/>
    <col min="6384" max="6384" width="20.5703125" style="61" customWidth="1"/>
    <col min="6385" max="6386" width="14.7109375" style="61" customWidth="1"/>
    <col min="6387" max="6632" width="9.140625" style="61"/>
    <col min="6633" max="6633" width="11" style="61" customWidth="1"/>
    <col min="6634" max="6634" width="51.42578125" style="61" customWidth="1"/>
    <col min="6635" max="6636" width="44.28515625" style="61" customWidth="1"/>
    <col min="6637" max="6637" width="3.85546875" style="61" customWidth="1"/>
    <col min="6638" max="6639" width="23.5703125" style="61" customWidth="1"/>
    <col min="6640" max="6640" width="20.5703125" style="61" customWidth="1"/>
    <col min="6641" max="6642" width="14.7109375" style="61" customWidth="1"/>
    <col min="6643" max="6888" width="9.140625" style="61"/>
    <col min="6889" max="6889" width="11" style="61" customWidth="1"/>
    <col min="6890" max="6890" width="51.42578125" style="61" customWidth="1"/>
    <col min="6891" max="6892" width="44.28515625" style="61" customWidth="1"/>
    <col min="6893" max="6893" width="3.85546875" style="61" customWidth="1"/>
    <col min="6894" max="6895" width="23.5703125" style="61" customWidth="1"/>
    <col min="6896" max="6896" width="20.5703125" style="61" customWidth="1"/>
    <col min="6897" max="6898" width="14.7109375" style="61" customWidth="1"/>
    <col min="6899" max="7144" width="9.140625" style="61"/>
    <col min="7145" max="7145" width="11" style="61" customWidth="1"/>
    <col min="7146" max="7146" width="51.42578125" style="61" customWidth="1"/>
    <col min="7147" max="7148" width="44.28515625" style="61" customWidth="1"/>
    <col min="7149" max="7149" width="3.85546875" style="61" customWidth="1"/>
    <col min="7150" max="7151" width="23.5703125" style="61" customWidth="1"/>
    <col min="7152" max="7152" width="20.5703125" style="61" customWidth="1"/>
    <col min="7153" max="7154" width="14.7109375" style="61" customWidth="1"/>
    <col min="7155" max="7400" width="9.140625" style="61"/>
    <col min="7401" max="7401" width="11" style="61" customWidth="1"/>
    <col min="7402" max="7402" width="51.42578125" style="61" customWidth="1"/>
    <col min="7403" max="7404" width="44.28515625" style="61" customWidth="1"/>
    <col min="7405" max="7405" width="3.85546875" style="61" customWidth="1"/>
    <col min="7406" max="7407" width="23.5703125" style="61" customWidth="1"/>
    <col min="7408" max="7408" width="20.5703125" style="61" customWidth="1"/>
    <col min="7409" max="7410" width="14.7109375" style="61" customWidth="1"/>
    <col min="7411" max="7656" width="9.140625" style="61"/>
    <col min="7657" max="7657" width="11" style="61" customWidth="1"/>
    <col min="7658" max="7658" width="51.42578125" style="61" customWidth="1"/>
    <col min="7659" max="7660" width="44.28515625" style="61" customWidth="1"/>
    <col min="7661" max="7661" width="3.85546875" style="61" customWidth="1"/>
    <col min="7662" max="7663" width="23.5703125" style="61" customWidth="1"/>
    <col min="7664" max="7664" width="20.5703125" style="61" customWidth="1"/>
    <col min="7665" max="7666" width="14.7109375" style="61" customWidth="1"/>
    <col min="7667" max="7912" width="9.140625" style="61"/>
    <col min="7913" max="7913" width="11" style="61" customWidth="1"/>
    <col min="7914" max="7914" width="51.42578125" style="61" customWidth="1"/>
    <col min="7915" max="7916" width="44.28515625" style="61" customWidth="1"/>
    <col min="7917" max="7917" width="3.85546875" style="61" customWidth="1"/>
    <col min="7918" max="7919" width="23.5703125" style="61" customWidth="1"/>
    <col min="7920" max="7920" width="20.5703125" style="61" customWidth="1"/>
    <col min="7921" max="7922" width="14.7109375" style="61" customWidth="1"/>
    <col min="7923" max="8168" width="9.140625" style="61"/>
    <col min="8169" max="8169" width="11" style="61" customWidth="1"/>
    <col min="8170" max="8170" width="51.42578125" style="61" customWidth="1"/>
    <col min="8171" max="8172" width="44.28515625" style="61" customWidth="1"/>
    <col min="8173" max="8173" width="3.85546875" style="61" customWidth="1"/>
    <col min="8174" max="8175" width="23.5703125" style="61" customWidth="1"/>
    <col min="8176" max="8176" width="20.5703125" style="61" customWidth="1"/>
    <col min="8177" max="8178" width="14.7109375" style="61" customWidth="1"/>
    <col min="8179" max="8424" width="9.140625" style="61"/>
    <col min="8425" max="8425" width="11" style="61" customWidth="1"/>
    <col min="8426" max="8426" width="51.42578125" style="61" customWidth="1"/>
    <col min="8427" max="8428" width="44.28515625" style="61" customWidth="1"/>
    <col min="8429" max="8429" width="3.85546875" style="61" customWidth="1"/>
    <col min="8430" max="8431" width="23.5703125" style="61" customWidth="1"/>
    <col min="8432" max="8432" width="20.5703125" style="61" customWidth="1"/>
    <col min="8433" max="8434" width="14.7109375" style="61" customWidth="1"/>
    <col min="8435" max="8680" width="9.140625" style="61"/>
    <col min="8681" max="8681" width="11" style="61" customWidth="1"/>
    <col min="8682" max="8682" width="51.42578125" style="61" customWidth="1"/>
    <col min="8683" max="8684" width="44.28515625" style="61" customWidth="1"/>
    <col min="8685" max="8685" width="3.85546875" style="61" customWidth="1"/>
    <col min="8686" max="8687" width="23.5703125" style="61" customWidth="1"/>
    <col min="8688" max="8688" width="20.5703125" style="61" customWidth="1"/>
    <col min="8689" max="8690" width="14.7109375" style="61" customWidth="1"/>
    <col min="8691" max="8936" width="9.140625" style="61"/>
    <col min="8937" max="8937" width="11" style="61" customWidth="1"/>
    <col min="8938" max="8938" width="51.42578125" style="61" customWidth="1"/>
    <col min="8939" max="8940" width="44.28515625" style="61" customWidth="1"/>
    <col min="8941" max="8941" width="3.85546875" style="61" customWidth="1"/>
    <col min="8942" max="8943" width="23.5703125" style="61" customWidth="1"/>
    <col min="8944" max="8944" width="20.5703125" style="61" customWidth="1"/>
    <col min="8945" max="8946" width="14.7109375" style="61" customWidth="1"/>
    <col min="8947" max="9192" width="9.140625" style="61"/>
    <col min="9193" max="9193" width="11" style="61" customWidth="1"/>
    <col min="9194" max="9194" width="51.42578125" style="61" customWidth="1"/>
    <col min="9195" max="9196" width="44.28515625" style="61" customWidth="1"/>
    <col min="9197" max="9197" width="3.85546875" style="61" customWidth="1"/>
    <col min="9198" max="9199" width="23.5703125" style="61" customWidth="1"/>
    <col min="9200" max="9200" width="20.5703125" style="61" customWidth="1"/>
    <col min="9201" max="9202" width="14.7109375" style="61" customWidth="1"/>
    <col min="9203" max="9448" width="9.140625" style="61"/>
    <col min="9449" max="9449" width="11" style="61" customWidth="1"/>
    <col min="9450" max="9450" width="51.42578125" style="61" customWidth="1"/>
    <col min="9451" max="9452" width="44.28515625" style="61" customWidth="1"/>
    <col min="9453" max="9453" width="3.85546875" style="61" customWidth="1"/>
    <col min="9454" max="9455" width="23.5703125" style="61" customWidth="1"/>
    <col min="9456" max="9456" width="20.5703125" style="61" customWidth="1"/>
    <col min="9457" max="9458" width="14.7109375" style="61" customWidth="1"/>
    <col min="9459" max="9704" width="9.140625" style="61"/>
    <col min="9705" max="9705" width="11" style="61" customWidth="1"/>
    <col min="9706" max="9706" width="51.42578125" style="61" customWidth="1"/>
    <col min="9707" max="9708" width="44.28515625" style="61" customWidth="1"/>
    <col min="9709" max="9709" width="3.85546875" style="61" customWidth="1"/>
    <col min="9710" max="9711" width="23.5703125" style="61" customWidth="1"/>
    <col min="9712" max="9712" width="20.5703125" style="61" customWidth="1"/>
    <col min="9713" max="9714" width="14.7109375" style="61" customWidth="1"/>
    <col min="9715" max="9960" width="9.140625" style="61"/>
    <col min="9961" max="9961" width="11" style="61" customWidth="1"/>
    <col min="9962" max="9962" width="51.42578125" style="61" customWidth="1"/>
    <col min="9963" max="9964" width="44.28515625" style="61" customWidth="1"/>
    <col min="9965" max="9965" width="3.85546875" style="61" customWidth="1"/>
    <col min="9966" max="9967" width="23.5703125" style="61" customWidth="1"/>
    <col min="9968" max="9968" width="20.5703125" style="61" customWidth="1"/>
    <col min="9969" max="9970" width="14.7109375" style="61" customWidth="1"/>
    <col min="9971" max="10216" width="9.140625" style="61"/>
    <col min="10217" max="10217" width="11" style="61" customWidth="1"/>
    <col min="10218" max="10218" width="51.42578125" style="61" customWidth="1"/>
    <col min="10219" max="10220" width="44.28515625" style="61" customWidth="1"/>
    <col min="10221" max="10221" width="3.85546875" style="61" customWidth="1"/>
    <col min="10222" max="10223" width="23.5703125" style="61" customWidth="1"/>
    <col min="10224" max="10224" width="20.5703125" style="61" customWidth="1"/>
    <col min="10225" max="10226" width="14.7109375" style="61" customWidth="1"/>
    <col min="10227" max="10472" width="9.140625" style="61"/>
    <col min="10473" max="10473" width="11" style="61" customWidth="1"/>
    <col min="10474" max="10474" width="51.42578125" style="61" customWidth="1"/>
    <col min="10475" max="10476" width="44.28515625" style="61" customWidth="1"/>
    <col min="10477" max="10477" width="3.85546875" style="61" customWidth="1"/>
    <col min="10478" max="10479" width="23.5703125" style="61" customWidth="1"/>
    <col min="10480" max="10480" width="20.5703125" style="61" customWidth="1"/>
    <col min="10481" max="10482" width="14.7109375" style="61" customWidth="1"/>
    <col min="10483" max="10728" width="9.140625" style="61"/>
    <col min="10729" max="10729" width="11" style="61" customWidth="1"/>
    <col min="10730" max="10730" width="51.42578125" style="61" customWidth="1"/>
    <col min="10731" max="10732" width="44.28515625" style="61" customWidth="1"/>
    <col min="10733" max="10733" width="3.85546875" style="61" customWidth="1"/>
    <col min="10734" max="10735" width="23.5703125" style="61" customWidth="1"/>
    <col min="10736" max="10736" width="20.5703125" style="61" customWidth="1"/>
    <col min="10737" max="10738" width="14.7109375" style="61" customWidth="1"/>
    <col min="10739" max="10984" width="9.140625" style="61"/>
    <col min="10985" max="10985" width="11" style="61" customWidth="1"/>
    <col min="10986" max="10986" width="51.42578125" style="61" customWidth="1"/>
    <col min="10987" max="10988" width="44.28515625" style="61" customWidth="1"/>
    <col min="10989" max="10989" width="3.85546875" style="61" customWidth="1"/>
    <col min="10990" max="10991" width="23.5703125" style="61" customWidth="1"/>
    <col min="10992" max="10992" width="20.5703125" style="61" customWidth="1"/>
    <col min="10993" max="10994" width="14.7109375" style="61" customWidth="1"/>
    <col min="10995" max="11240" width="9.140625" style="61"/>
    <col min="11241" max="11241" width="11" style="61" customWidth="1"/>
    <col min="11242" max="11242" width="51.42578125" style="61" customWidth="1"/>
    <col min="11243" max="11244" width="44.28515625" style="61" customWidth="1"/>
    <col min="11245" max="11245" width="3.85546875" style="61" customWidth="1"/>
    <col min="11246" max="11247" width="23.5703125" style="61" customWidth="1"/>
    <col min="11248" max="11248" width="20.5703125" style="61" customWidth="1"/>
    <col min="11249" max="11250" width="14.7109375" style="61" customWidth="1"/>
    <col min="11251" max="11496" width="9.140625" style="61"/>
    <col min="11497" max="11497" width="11" style="61" customWidth="1"/>
    <col min="11498" max="11498" width="51.42578125" style="61" customWidth="1"/>
    <col min="11499" max="11500" width="44.28515625" style="61" customWidth="1"/>
    <col min="11501" max="11501" width="3.85546875" style="61" customWidth="1"/>
    <col min="11502" max="11503" width="23.5703125" style="61" customWidth="1"/>
    <col min="11504" max="11504" width="20.5703125" style="61" customWidth="1"/>
    <col min="11505" max="11506" width="14.7109375" style="61" customWidth="1"/>
    <col min="11507" max="11752" width="9.140625" style="61"/>
    <col min="11753" max="11753" width="11" style="61" customWidth="1"/>
    <col min="11754" max="11754" width="51.42578125" style="61" customWidth="1"/>
    <col min="11755" max="11756" width="44.28515625" style="61" customWidth="1"/>
    <col min="11757" max="11757" width="3.85546875" style="61" customWidth="1"/>
    <col min="11758" max="11759" width="23.5703125" style="61" customWidth="1"/>
    <col min="11760" max="11760" width="20.5703125" style="61" customWidth="1"/>
    <col min="11761" max="11762" width="14.7109375" style="61" customWidth="1"/>
    <col min="11763" max="12008" width="9.140625" style="61"/>
    <col min="12009" max="12009" width="11" style="61" customWidth="1"/>
    <col min="12010" max="12010" width="51.42578125" style="61" customWidth="1"/>
    <col min="12011" max="12012" width="44.28515625" style="61" customWidth="1"/>
    <col min="12013" max="12013" width="3.85546875" style="61" customWidth="1"/>
    <col min="12014" max="12015" width="23.5703125" style="61" customWidth="1"/>
    <col min="12016" max="12016" width="20.5703125" style="61" customWidth="1"/>
    <col min="12017" max="12018" width="14.7109375" style="61" customWidth="1"/>
    <col min="12019" max="12264" width="9.140625" style="61"/>
    <col min="12265" max="12265" width="11" style="61" customWidth="1"/>
    <col min="12266" max="12266" width="51.42578125" style="61" customWidth="1"/>
    <col min="12267" max="12268" width="44.28515625" style="61" customWidth="1"/>
    <col min="12269" max="12269" width="3.85546875" style="61" customWidth="1"/>
    <col min="12270" max="12271" width="23.5703125" style="61" customWidth="1"/>
    <col min="12272" max="12272" width="20.5703125" style="61" customWidth="1"/>
    <col min="12273" max="12274" width="14.7109375" style="61" customWidth="1"/>
    <col min="12275" max="12520" width="9.140625" style="61"/>
    <col min="12521" max="12521" width="11" style="61" customWidth="1"/>
    <col min="12522" max="12522" width="51.42578125" style="61" customWidth="1"/>
    <col min="12523" max="12524" width="44.28515625" style="61" customWidth="1"/>
    <col min="12525" max="12525" width="3.85546875" style="61" customWidth="1"/>
    <col min="12526" max="12527" width="23.5703125" style="61" customWidth="1"/>
    <col min="12528" max="12528" width="20.5703125" style="61" customWidth="1"/>
    <col min="12529" max="12530" width="14.7109375" style="61" customWidth="1"/>
    <col min="12531" max="12776" width="9.140625" style="61"/>
    <col min="12777" max="12777" width="11" style="61" customWidth="1"/>
    <col min="12778" max="12778" width="51.42578125" style="61" customWidth="1"/>
    <col min="12779" max="12780" width="44.28515625" style="61" customWidth="1"/>
    <col min="12781" max="12781" width="3.85546875" style="61" customWidth="1"/>
    <col min="12782" max="12783" width="23.5703125" style="61" customWidth="1"/>
    <col min="12784" max="12784" width="20.5703125" style="61" customWidth="1"/>
    <col min="12785" max="12786" width="14.7109375" style="61" customWidth="1"/>
    <col min="12787" max="13032" width="9.140625" style="61"/>
    <col min="13033" max="13033" width="11" style="61" customWidth="1"/>
    <col min="13034" max="13034" width="51.42578125" style="61" customWidth="1"/>
    <col min="13035" max="13036" width="44.28515625" style="61" customWidth="1"/>
    <col min="13037" max="13037" width="3.85546875" style="61" customWidth="1"/>
    <col min="13038" max="13039" width="23.5703125" style="61" customWidth="1"/>
    <col min="13040" max="13040" width="20.5703125" style="61" customWidth="1"/>
    <col min="13041" max="13042" width="14.7109375" style="61" customWidth="1"/>
    <col min="13043" max="13288" width="9.140625" style="61"/>
    <col min="13289" max="13289" width="11" style="61" customWidth="1"/>
    <col min="13290" max="13290" width="51.42578125" style="61" customWidth="1"/>
    <col min="13291" max="13292" width="44.28515625" style="61" customWidth="1"/>
    <col min="13293" max="13293" width="3.85546875" style="61" customWidth="1"/>
    <col min="13294" max="13295" width="23.5703125" style="61" customWidth="1"/>
    <col min="13296" max="13296" width="20.5703125" style="61" customWidth="1"/>
    <col min="13297" max="13298" width="14.7109375" style="61" customWidth="1"/>
    <col min="13299" max="13544" width="9.140625" style="61"/>
    <col min="13545" max="13545" width="11" style="61" customWidth="1"/>
    <col min="13546" max="13546" width="51.42578125" style="61" customWidth="1"/>
    <col min="13547" max="13548" width="44.28515625" style="61" customWidth="1"/>
    <col min="13549" max="13549" width="3.85546875" style="61" customWidth="1"/>
    <col min="13550" max="13551" width="23.5703125" style="61" customWidth="1"/>
    <col min="13552" max="13552" width="20.5703125" style="61" customWidth="1"/>
    <col min="13553" max="13554" width="14.7109375" style="61" customWidth="1"/>
    <col min="13555" max="13800" width="9.140625" style="61"/>
    <col min="13801" max="13801" width="11" style="61" customWidth="1"/>
    <col min="13802" max="13802" width="51.42578125" style="61" customWidth="1"/>
    <col min="13803" max="13804" width="44.28515625" style="61" customWidth="1"/>
    <col min="13805" max="13805" width="3.85546875" style="61" customWidth="1"/>
    <col min="13806" max="13807" width="23.5703125" style="61" customWidth="1"/>
    <col min="13808" max="13808" width="20.5703125" style="61" customWidth="1"/>
    <col min="13809" max="13810" width="14.7109375" style="61" customWidth="1"/>
    <col min="13811" max="14056" width="9.140625" style="61"/>
    <col min="14057" max="14057" width="11" style="61" customWidth="1"/>
    <col min="14058" max="14058" width="51.42578125" style="61" customWidth="1"/>
    <col min="14059" max="14060" width="44.28515625" style="61" customWidth="1"/>
    <col min="14061" max="14061" width="3.85546875" style="61" customWidth="1"/>
    <col min="14062" max="14063" width="23.5703125" style="61" customWidth="1"/>
    <col min="14064" max="14064" width="20.5703125" style="61" customWidth="1"/>
    <col min="14065" max="14066" width="14.7109375" style="61" customWidth="1"/>
    <col min="14067" max="14312" width="9.140625" style="61"/>
    <col min="14313" max="14313" width="11" style="61" customWidth="1"/>
    <col min="14314" max="14314" width="51.42578125" style="61" customWidth="1"/>
    <col min="14315" max="14316" width="44.28515625" style="61" customWidth="1"/>
    <col min="14317" max="14317" width="3.85546875" style="61" customWidth="1"/>
    <col min="14318" max="14319" width="23.5703125" style="61" customWidth="1"/>
    <col min="14320" max="14320" width="20.5703125" style="61" customWidth="1"/>
    <col min="14321" max="14322" width="14.7109375" style="61" customWidth="1"/>
    <col min="14323" max="14568" width="9.140625" style="61"/>
    <col min="14569" max="14569" width="11" style="61" customWidth="1"/>
    <col min="14570" max="14570" width="51.42578125" style="61" customWidth="1"/>
    <col min="14571" max="14572" width="44.28515625" style="61" customWidth="1"/>
    <col min="14573" max="14573" width="3.85546875" style="61" customWidth="1"/>
    <col min="14574" max="14575" width="23.5703125" style="61" customWidth="1"/>
    <col min="14576" max="14576" width="20.5703125" style="61" customWidth="1"/>
    <col min="14577" max="14578" width="14.7109375" style="61" customWidth="1"/>
    <col min="14579" max="14824" width="9.140625" style="61"/>
    <col min="14825" max="14825" width="11" style="61" customWidth="1"/>
    <col min="14826" max="14826" width="51.42578125" style="61" customWidth="1"/>
    <col min="14827" max="14828" width="44.28515625" style="61" customWidth="1"/>
    <col min="14829" max="14829" width="3.85546875" style="61" customWidth="1"/>
    <col min="14830" max="14831" width="23.5703125" style="61" customWidth="1"/>
    <col min="14832" max="14832" width="20.5703125" style="61" customWidth="1"/>
    <col min="14833" max="14834" width="14.7109375" style="61" customWidth="1"/>
    <col min="14835" max="15080" width="9.140625" style="61"/>
    <col min="15081" max="15081" width="11" style="61" customWidth="1"/>
    <col min="15082" max="15082" width="51.42578125" style="61" customWidth="1"/>
    <col min="15083" max="15084" width="44.28515625" style="61" customWidth="1"/>
    <col min="15085" max="15085" width="3.85546875" style="61" customWidth="1"/>
    <col min="15086" max="15087" width="23.5703125" style="61" customWidth="1"/>
    <col min="15088" max="15088" width="20.5703125" style="61" customWidth="1"/>
    <col min="15089" max="15090" width="14.7109375" style="61" customWidth="1"/>
    <col min="15091" max="15336" width="9.140625" style="61"/>
    <col min="15337" max="15337" width="11" style="61" customWidth="1"/>
    <col min="15338" max="15338" width="51.42578125" style="61" customWidth="1"/>
    <col min="15339" max="15340" width="44.28515625" style="61" customWidth="1"/>
    <col min="15341" max="15341" width="3.85546875" style="61" customWidth="1"/>
    <col min="15342" max="15343" width="23.5703125" style="61" customWidth="1"/>
    <col min="15344" max="15344" width="20.5703125" style="61" customWidth="1"/>
    <col min="15345" max="15346" width="14.7109375" style="61" customWidth="1"/>
    <col min="15347" max="15592" width="9.140625" style="61"/>
    <col min="15593" max="15593" width="11" style="61" customWidth="1"/>
    <col min="15594" max="15594" width="51.42578125" style="61" customWidth="1"/>
    <col min="15595" max="15596" width="44.28515625" style="61" customWidth="1"/>
    <col min="15597" max="15597" width="3.85546875" style="61" customWidth="1"/>
    <col min="15598" max="15599" width="23.5703125" style="61" customWidth="1"/>
    <col min="15600" max="15600" width="20.5703125" style="61" customWidth="1"/>
    <col min="15601" max="15602" width="14.7109375" style="61" customWidth="1"/>
    <col min="15603" max="15848" width="9.140625" style="61"/>
    <col min="15849" max="15849" width="11" style="61" customWidth="1"/>
    <col min="15850" max="15850" width="51.42578125" style="61" customWidth="1"/>
    <col min="15851" max="15852" width="44.28515625" style="61" customWidth="1"/>
    <col min="15853" max="15853" width="3.85546875" style="61" customWidth="1"/>
    <col min="15854" max="15855" width="23.5703125" style="61" customWidth="1"/>
    <col min="15856" max="15856" width="20.5703125" style="61" customWidth="1"/>
    <col min="15857" max="15858" width="14.7109375" style="61" customWidth="1"/>
    <col min="15859" max="16104" width="9.140625" style="61"/>
    <col min="16105" max="16105" width="11" style="61" customWidth="1"/>
    <col min="16106" max="16106" width="51.42578125" style="61" customWidth="1"/>
    <col min="16107" max="16108" width="44.28515625" style="61" customWidth="1"/>
    <col min="16109" max="16109" width="3.85546875" style="61" customWidth="1"/>
    <col min="16110" max="16111" width="23.5703125" style="61" customWidth="1"/>
    <col min="16112" max="16112" width="20.5703125" style="61" customWidth="1"/>
    <col min="16113" max="16114" width="14.7109375" style="61" customWidth="1"/>
    <col min="16115" max="16384" width="9.140625" style="61"/>
  </cols>
  <sheetData>
    <row r="1" spans="1:7" s="30" customFormat="1" ht="22.5" customHeight="1" x14ac:dyDescent="0.35">
      <c r="A1" s="179" t="s">
        <v>5</v>
      </c>
      <c r="B1" s="179"/>
      <c r="C1" s="179"/>
      <c r="D1" s="179"/>
      <c r="E1" s="179"/>
      <c r="F1" s="179"/>
    </row>
    <row r="2" spans="1:7" s="30" customFormat="1" ht="22.5" customHeight="1" x14ac:dyDescent="0.35">
      <c r="A2" s="180" t="s">
        <v>46</v>
      </c>
      <c r="B2" s="180"/>
      <c r="C2" s="180"/>
      <c r="D2" s="180"/>
      <c r="E2" s="180"/>
      <c r="F2" s="180"/>
    </row>
    <row r="3" spans="1:7" s="30" customFormat="1" ht="27" customHeight="1" x14ac:dyDescent="0.35">
      <c r="A3" s="181" t="s">
        <v>6</v>
      </c>
      <c r="B3" s="181"/>
      <c r="C3" s="181"/>
      <c r="D3" s="181"/>
      <c r="E3" s="181"/>
      <c r="F3" s="181"/>
    </row>
    <row r="4" spans="1:7" s="30" customFormat="1" ht="30" customHeight="1" x14ac:dyDescent="0.35">
      <c r="A4" s="31" t="s">
        <v>7</v>
      </c>
      <c r="B4" s="31" t="s">
        <v>12</v>
      </c>
      <c r="C4" s="31" t="s">
        <v>8</v>
      </c>
      <c r="D4" s="31" t="s">
        <v>16</v>
      </c>
      <c r="E4" s="31" t="s">
        <v>20</v>
      </c>
      <c r="F4" s="31" t="s">
        <v>23</v>
      </c>
      <c r="G4" s="32"/>
    </row>
    <row r="5" spans="1:7" s="40" customFormat="1" ht="23.25" x14ac:dyDescent="0.25">
      <c r="A5" s="33">
        <v>1</v>
      </c>
      <c r="B5" s="34" t="s">
        <v>1</v>
      </c>
      <c r="C5" s="35" t="s">
        <v>24</v>
      </c>
      <c r="D5" s="36">
        <v>928413.44499999995</v>
      </c>
      <c r="E5" s="37">
        <v>3502.5661100399998</v>
      </c>
      <c r="F5" s="38">
        <v>0</v>
      </c>
      <c r="G5" s="39"/>
    </row>
    <row r="6" spans="1:7" s="43" customFormat="1" ht="23.25" x14ac:dyDescent="0.25">
      <c r="A6" s="33">
        <v>2</v>
      </c>
      <c r="B6" s="34" t="s">
        <v>4</v>
      </c>
      <c r="C6" s="62" t="s">
        <v>13</v>
      </c>
      <c r="D6" s="36">
        <v>2.7E-2</v>
      </c>
      <c r="E6" s="37">
        <v>1983.77283597</v>
      </c>
      <c r="F6" s="37">
        <v>138.86409853000001</v>
      </c>
      <c r="G6" s="42"/>
    </row>
    <row r="7" spans="1:7" s="40" customFormat="1" ht="46.5" x14ac:dyDescent="0.25">
      <c r="A7" s="33">
        <v>3</v>
      </c>
      <c r="B7" s="34" t="s">
        <v>30</v>
      </c>
      <c r="C7" s="62" t="s">
        <v>33</v>
      </c>
      <c r="D7" s="36">
        <v>13.290906000000001</v>
      </c>
      <c r="E7" s="37">
        <v>757.98079726999993</v>
      </c>
      <c r="F7" s="37">
        <v>0</v>
      </c>
      <c r="G7" s="39"/>
    </row>
    <row r="8" spans="1:7" s="45" customFormat="1" ht="23.25" customHeight="1" x14ac:dyDescent="0.25">
      <c r="A8" s="33">
        <v>4</v>
      </c>
      <c r="B8" s="34" t="s">
        <v>2</v>
      </c>
      <c r="C8" s="10" t="s">
        <v>42</v>
      </c>
      <c r="D8" s="36">
        <v>7941.2730000000001</v>
      </c>
      <c r="E8" s="37">
        <v>213.84490074999999</v>
      </c>
      <c r="F8" s="37">
        <v>0</v>
      </c>
      <c r="G8" s="42"/>
    </row>
    <row r="9" spans="1:7" s="45" customFormat="1" ht="23.25" x14ac:dyDescent="0.25">
      <c r="A9" s="33">
        <v>5</v>
      </c>
      <c r="B9" s="34" t="s">
        <v>3</v>
      </c>
      <c r="C9" s="44" t="s">
        <v>25</v>
      </c>
      <c r="D9" s="36">
        <v>1385.61</v>
      </c>
      <c r="E9" s="37">
        <v>182.42364649999999</v>
      </c>
      <c r="F9" s="37">
        <v>4.6246245899999998</v>
      </c>
      <c r="G9" s="42"/>
    </row>
    <row r="10" spans="1:7" s="45" customFormat="1" ht="23.25" x14ac:dyDescent="0.25">
      <c r="A10" s="33">
        <v>6</v>
      </c>
      <c r="B10" s="33" t="s">
        <v>19</v>
      </c>
      <c r="C10" s="41" t="s">
        <v>21</v>
      </c>
      <c r="D10" s="36">
        <v>19021.599999999999</v>
      </c>
      <c r="E10" s="37">
        <v>132.29379205000001</v>
      </c>
      <c r="F10" s="37">
        <v>0</v>
      </c>
      <c r="G10" s="42"/>
    </row>
    <row r="11" spans="1:7" s="45" customFormat="1" ht="23.25" x14ac:dyDescent="0.25">
      <c r="A11" s="33">
        <v>7</v>
      </c>
      <c r="B11" s="34" t="s">
        <v>0</v>
      </c>
      <c r="C11" s="41" t="s">
        <v>14</v>
      </c>
      <c r="D11" s="36">
        <v>8923.1</v>
      </c>
      <c r="E11" s="37">
        <v>130.92786117</v>
      </c>
      <c r="F11" s="37">
        <v>0</v>
      </c>
      <c r="G11" s="42"/>
    </row>
    <row r="12" spans="1:7" s="45" customFormat="1" ht="23.25" x14ac:dyDescent="0.25">
      <c r="A12" s="33">
        <v>8</v>
      </c>
      <c r="B12" s="34" t="s">
        <v>1</v>
      </c>
      <c r="C12" s="41" t="s">
        <v>39</v>
      </c>
      <c r="D12" s="36">
        <v>6047.9</v>
      </c>
      <c r="E12" s="37">
        <v>85.909465269999998</v>
      </c>
      <c r="F12" s="37">
        <v>0</v>
      </c>
      <c r="G12" s="42"/>
    </row>
    <row r="13" spans="1:7" s="45" customFormat="1" ht="23.25" x14ac:dyDescent="0.25">
      <c r="A13" s="33">
        <v>9</v>
      </c>
      <c r="B13" s="33">
        <v>2101</v>
      </c>
      <c r="C13" s="41" t="s">
        <v>34</v>
      </c>
      <c r="D13" s="36">
        <v>740.06520000000012</v>
      </c>
      <c r="E13" s="37">
        <v>81.640219049999999</v>
      </c>
      <c r="F13" s="37">
        <v>5.8166404500000004</v>
      </c>
      <c r="G13" s="42"/>
    </row>
    <row r="14" spans="1:7" s="45" customFormat="1" ht="23.25" x14ac:dyDescent="0.25">
      <c r="A14" s="33">
        <v>10</v>
      </c>
      <c r="B14" s="34">
        <v>8544</v>
      </c>
      <c r="C14" s="46" t="s">
        <v>15</v>
      </c>
      <c r="D14" s="36">
        <v>49.657146999999995</v>
      </c>
      <c r="E14" s="37">
        <v>68.564441829999993</v>
      </c>
      <c r="F14" s="37">
        <v>3.2961559399999998</v>
      </c>
      <c r="G14" s="42"/>
    </row>
    <row r="15" spans="1:7" s="45" customFormat="1" ht="23.25" x14ac:dyDescent="0.25">
      <c r="A15" s="182" t="s">
        <v>9</v>
      </c>
      <c r="B15" s="183"/>
      <c r="C15" s="184"/>
      <c r="D15" s="47">
        <f>SUM(D5:D14)</f>
        <v>972535.96825299982</v>
      </c>
      <c r="E15" s="48">
        <f>SUM(E5:E14)</f>
        <v>7139.9240699000002</v>
      </c>
      <c r="F15" s="48">
        <f>SUM(F5:F14)</f>
        <v>152.60151951</v>
      </c>
      <c r="G15" s="49"/>
    </row>
    <row r="16" spans="1:7" s="45" customFormat="1" ht="24" thickBot="1" x14ac:dyDescent="0.3">
      <c r="A16" s="185" t="s">
        <v>27</v>
      </c>
      <c r="B16" s="186"/>
      <c r="C16" s="187"/>
      <c r="D16" s="50">
        <f>D17-D15</f>
        <v>12620.564114000183</v>
      </c>
      <c r="E16" s="50">
        <f>E17-E15</f>
        <v>267.31567278000057</v>
      </c>
      <c r="F16" s="50">
        <f>F17-F15</f>
        <v>4.632440100000025</v>
      </c>
      <c r="G16" s="49"/>
    </row>
    <row r="17" spans="1:7" s="30" customFormat="1" ht="24" thickBot="1" x14ac:dyDescent="0.4">
      <c r="A17" s="176" t="s">
        <v>10</v>
      </c>
      <c r="B17" s="177"/>
      <c r="C17" s="178"/>
      <c r="D17" s="51">
        <f>985156532.367/1000</f>
        <v>985156.53236700001</v>
      </c>
      <c r="E17" s="52">
        <f>7407239742.68/1000000</f>
        <v>7407.2397426800007</v>
      </c>
      <c r="F17" s="52">
        <f>157233959.61/1000000</f>
        <v>157.23395961000003</v>
      </c>
      <c r="G17" s="32"/>
    </row>
    <row r="18" spans="1:7" s="30" customFormat="1" ht="27" customHeight="1" thickTop="1" x14ac:dyDescent="0.35">
      <c r="A18" s="53" t="s">
        <v>28</v>
      </c>
      <c r="B18" s="54"/>
      <c r="D18" s="55"/>
      <c r="E18" s="56"/>
      <c r="F18" s="56"/>
      <c r="G18" s="32"/>
    </row>
    <row r="19" spans="1:7" s="45" customFormat="1" ht="23.25" customHeight="1" x14ac:dyDescent="0.25">
      <c r="D19" s="57"/>
      <c r="E19" s="57"/>
      <c r="F19" s="57"/>
      <c r="G19" s="49"/>
    </row>
    <row r="20" spans="1:7" s="45" customFormat="1" ht="23.25" x14ac:dyDescent="0.25">
      <c r="A20" s="45" t="s">
        <v>11</v>
      </c>
      <c r="D20" s="58"/>
      <c r="E20" s="58"/>
      <c r="F20" s="58"/>
      <c r="G20" s="49"/>
    </row>
    <row r="21" spans="1:7" s="30" customFormat="1" ht="14.25" customHeight="1" x14ac:dyDescent="0.35">
      <c r="A21" s="54"/>
      <c r="B21" s="54"/>
      <c r="D21" s="59"/>
      <c r="E21" s="59"/>
      <c r="F21" s="59"/>
    </row>
    <row r="22" spans="1:7" s="30" customFormat="1" ht="14.25" customHeight="1" x14ac:dyDescent="0.35">
      <c r="A22" s="54"/>
      <c r="B22" s="54"/>
      <c r="D22" s="59"/>
      <c r="E22" s="59"/>
      <c r="F22" s="59"/>
    </row>
    <row r="23" spans="1:7" s="30" customFormat="1" ht="14.25" customHeight="1" x14ac:dyDescent="0.35">
      <c r="A23" s="54"/>
      <c r="B23" s="54"/>
      <c r="D23" s="59"/>
      <c r="E23" s="60"/>
      <c r="F23" s="60"/>
    </row>
    <row r="24" spans="1:7" s="30" customFormat="1" ht="18" customHeight="1" x14ac:dyDescent="0.35">
      <c r="A24" s="54"/>
      <c r="B24" s="54"/>
    </row>
    <row r="25" spans="1:7" s="30" customFormat="1" ht="17.25" customHeight="1" x14ac:dyDescent="0.35">
      <c r="A25" s="54"/>
      <c r="B25" s="54"/>
    </row>
    <row r="26" spans="1:7" s="30" customFormat="1" ht="18.75" customHeight="1" x14ac:dyDescent="0.35">
      <c r="A26" s="54"/>
      <c r="B26" s="54"/>
    </row>
    <row r="27" spans="1:7" s="30" customFormat="1" ht="23.25" x14ac:dyDescent="0.35">
      <c r="A27" s="54"/>
      <c r="B27" s="54"/>
    </row>
    <row r="28" spans="1:7" s="30" customFormat="1" ht="23.25" x14ac:dyDescent="0.35">
      <c r="A28" s="54"/>
      <c r="B28" s="54"/>
    </row>
    <row r="29" spans="1:7" s="30" customFormat="1" ht="23.25" x14ac:dyDescent="0.35">
      <c r="A29" s="54"/>
      <c r="B29" s="54"/>
    </row>
    <row r="30" spans="1:7" s="30" customFormat="1" ht="23.25" x14ac:dyDescent="0.35">
      <c r="A30" s="54"/>
      <c r="B30" s="54"/>
    </row>
    <row r="31" spans="1:7" s="30" customFormat="1" ht="23.25" x14ac:dyDescent="0.35">
      <c r="A31" s="54"/>
      <c r="B31" s="54"/>
    </row>
    <row r="32" spans="1:7" s="30" customFormat="1" ht="23.25" x14ac:dyDescent="0.35">
      <c r="A32" s="54"/>
      <c r="B32" s="54"/>
    </row>
    <row r="33" spans="1:2" s="30" customFormat="1" ht="23.25" x14ac:dyDescent="0.35">
      <c r="A33" s="54"/>
      <c r="B33" s="54"/>
    </row>
    <row r="34" spans="1:2" s="30" customFormat="1" ht="23.25" x14ac:dyDescent="0.35">
      <c r="A34" s="54"/>
      <c r="B34" s="54"/>
    </row>
    <row r="35" spans="1:2" s="30" customFormat="1" ht="23.25" x14ac:dyDescent="0.35">
      <c r="A35" s="54"/>
      <c r="B35" s="54"/>
    </row>
    <row r="36" spans="1:2" s="30" customFormat="1" ht="23.25" x14ac:dyDescent="0.35">
      <c r="A36" s="54"/>
      <c r="B36" s="54"/>
    </row>
    <row r="58" ht="21" customHeight="1" x14ac:dyDescent="0.2"/>
    <row r="59" ht="21" customHeight="1" x14ac:dyDescent="0.2"/>
    <row r="60" ht="21" customHeight="1" x14ac:dyDescent="0.2"/>
    <row r="61" ht="32.2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2" ht="17.25" customHeight="1" x14ac:dyDescent="0.2"/>
  </sheetData>
  <mergeCells count="6">
    <mergeCell ref="A17:C17"/>
    <mergeCell ref="A1:F1"/>
    <mergeCell ref="A2:F2"/>
    <mergeCell ref="A3:F3"/>
    <mergeCell ref="A15:C15"/>
    <mergeCell ref="A16:C16"/>
  </mergeCells>
  <pageMargins left="0.32" right="0.17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82"/>
  <sheetViews>
    <sheetView workbookViewId="0">
      <selection activeCell="I13" sqref="I13"/>
    </sheetView>
  </sheetViews>
  <sheetFormatPr defaultRowHeight="14.25" x14ac:dyDescent="0.25"/>
  <cols>
    <col min="1" max="1" width="8.85546875" style="28" customWidth="1"/>
    <col min="2" max="2" width="11" style="28" customWidth="1"/>
    <col min="3" max="3" width="30.140625" style="28" customWidth="1"/>
    <col min="4" max="4" width="14.7109375" style="28" customWidth="1"/>
    <col min="5" max="5" width="16" style="28" customWidth="1"/>
    <col min="6" max="6" width="18.42578125" style="29" customWidth="1"/>
    <col min="7" max="7" width="10.42578125" style="29" customWidth="1"/>
    <col min="8" max="227" width="9.140625" style="28"/>
    <col min="228" max="228" width="11" style="28" customWidth="1"/>
    <col min="229" max="229" width="51.42578125" style="28" customWidth="1"/>
    <col min="230" max="231" width="44.28515625" style="28" customWidth="1"/>
    <col min="232" max="232" width="3.85546875" style="28" customWidth="1"/>
    <col min="233" max="234" width="23.5703125" style="28" customWidth="1"/>
    <col min="235" max="235" width="20.5703125" style="28" customWidth="1"/>
    <col min="236" max="237" width="14.7109375" style="28" customWidth="1"/>
    <col min="238" max="483" width="9.140625" style="28"/>
    <col min="484" max="484" width="11" style="28" customWidth="1"/>
    <col min="485" max="485" width="51.42578125" style="28" customWidth="1"/>
    <col min="486" max="487" width="44.28515625" style="28" customWidth="1"/>
    <col min="488" max="488" width="3.85546875" style="28" customWidth="1"/>
    <col min="489" max="490" width="23.5703125" style="28" customWidth="1"/>
    <col min="491" max="491" width="20.5703125" style="28" customWidth="1"/>
    <col min="492" max="493" width="14.7109375" style="28" customWidth="1"/>
    <col min="494" max="739" width="9.140625" style="28"/>
    <col min="740" max="740" width="11" style="28" customWidth="1"/>
    <col min="741" max="741" width="51.42578125" style="28" customWidth="1"/>
    <col min="742" max="743" width="44.28515625" style="28" customWidth="1"/>
    <col min="744" max="744" width="3.85546875" style="28" customWidth="1"/>
    <col min="745" max="746" width="23.5703125" style="28" customWidth="1"/>
    <col min="747" max="747" width="20.5703125" style="28" customWidth="1"/>
    <col min="748" max="749" width="14.7109375" style="28" customWidth="1"/>
    <col min="750" max="995" width="9.140625" style="28"/>
    <col min="996" max="996" width="11" style="28" customWidth="1"/>
    <col min="997" max="997" width="51.42578125" style="28" customWidth="1"/>
    <col min="998" max="999" width="44.28515625" style="28" customWidth="1"/>
    <col min="1000" max="1000" width="3.85546875" style="28" customWidth="1"/>
    <col min="1001" max="1002" width="23.5703125" style="28" customWidth="1"/>
    <col min="1003" max="1003" width="20.5703125" style="28" customWidth="1"/>
    <col min="1004" max="1005" width="14.7109375" style="28" customWidth="1"/>
    <col min="1006" max="1251" width="9.140625" style="28"/>
    <col min="1252" max="1252" width="11" style="28" customWidth="1"/>
    <col min="1253" max="1253" width="51.42578125" style="28" customWidth="1"/>
    <col min="1254" max="1255" width="44.28515625" style="28" customWidth="1"/>
    <col min="1256" max="1256" width="3.85546875" style="28" customWidth="1"/>
    <col min="1257" max="1258" width="23.5703125" style="28" customWidth="1"/>
    <col min="1259" max="1259" width="20.5703125" style="28" customWidth="1"/>
    <col min="1260" max="1261" width="14.7109375" style="28" customWidth="1"/>
    <col min="1262" max="1507" width="9.140625" style="28"/>
    <col min="1508" max="1508" width="11" style="28" customWidth="1"/>
    <col min="1509" max="1509" width="51.42578125" style="28" customWidth="1"/>
    <col min="1510" max="1511" width="44.28515625" style="28" customWidth="1"/>
    <col min="1512" max="1512" width="3.85546875" style="28" customWidth="1"/>
    <col min="1513" max="1514" width="23.5703125" style="28" customWidth="1"/>
    <col min="1515" max="1515" width="20.5703125" style="28" customWidth="1"/>
    <col min="1516" max="1517" width="14.7109375" style="28" customWidth="1"/>
    <col min="1518" max="1763" width="9.140625" style="28"/>
    <col min="1764" max="1764" width="11" style="28" customWidth="1"/>
    <col min="1765" max="1765" width="51.42578125" style="28" customWidth="1"/>
    <col min="1766" max="1767" width="44.28515625" style="28" customWidth="1"/>
    <col min="1768" max="1768" width="3.85546875" style="28" customWidth="1"/>
    <col min="1769" max="1770" width="23.5703125" style="28" customWidth="1"/>
    <col min="1771" max="1771" width="20.5703125" style="28" customWidth="1"/>
    <col min="1772" max="1773" width="14.7109375" style="28" customWidth="1"/>
    <col min="1774" max="2019" width="9.140625" style="28"/>
    <col min="2020" max="2020" width="11" style="28" customWidth="1"/>
    <col min="2021" max="2021" width="51.42578125" style="28" customWidth="1"/>
    <col min="2022" max="2023" width="44.28515625" style="28" customWidth="1"/>
    <col min="2024" max="2024" width="3.85546875" style="28" customWidth="1"/>
    <col min="2025" max="2026" width="23.5703125" style="28" customWidth="1"/>
    <col min="2027" max="2027" width="20.5703125" style="28" customWidth="1"/>
    <col min="2028" max="2029" width="14.7109375" style="28" customWidth="1"/>
    <col min="2030" max="2275" width="9.140625" style="28"/>
    <col min="2276" max="2276" width="11" style="28" customWidth="1"/>
    <col min="2277" max="2277" width="51.42578125" style="28" customWidth="1"/>
    <col min="2278" max="2279" width="44.28515625" style="28" customWidth="1"/>
    <col min="2280" max="2280" width="3.85546875" style="28" customWidth="1"/>
    <col min="2281" max="2282" width="23.5703125" style="28" customWidth="1"/>
    <col min="2283" max="2283" width="20.5703125" style="28" customWidth="1"/>
    <col min="2284" max="2285" width="14.7109375" style="28" customWidth="1"/>
    <col min="2286" max="2531" width="9.140625" style="28"/>
    <col min="2532" max="2532" width="11" style="28" customWidth="1"/>
    <col min="2533" max="2533" width="51.42578125" style="28" customWidth="1"/>
    <col min="2534" max="2535" width="44.28515625" style="28" customWidth="1"/>
    <col min="2536" max="2536" width="3.85546875" style="28" customWidth="1"/>
    <col min="2537" max="2538" width="23.5703125" style="28" customWidth="1"/>
    <col min="2539" max="2539" width="20.5703125" style="28" customWidth="1"/>
    <col min="2540" max="2541" width="14.7109375" style="28" customWidth="1"/>
    <col min="2542" max="2787" width="9.140625" style="28"/>
    <col min="2788" max="2788" width="11" style="28" customWidth="1"/>
    <col min="2789" max="2789" width="51.42578125" style="28" customWidth="1"/>
    <col min="2790" max="2791" width="44.28515625" style="28" customWidth="1"/>
    <col min="2792" max="2792" width="3.85546875" style="28" customWidth="1"/>
    <col min="2793" max="2794" width="23.5703125" style="28" customWidth="1"/>
    <col min="2795" max="2795" width="20.5703125" style="28" customWidth="1"/>
    <col min="2796" max="2797" width="14.7109375" style="28" customWidth="1"/>
    <col min="2798" max="3043" width="9.140625" style="28"/>
    <col min="3044" max="3044" width="11" style="28" customWidth="1"/>
    <col min="3045" max="3045" width="51.42578125" style="28" customWidth="1"/>
    <col min="3046" max="3047" width="44.28515625" style="28" customWidth="1"/>
    <col min="3048" max="3048" width="3.85546875" style="28" customWidth="1"/>
    <col min="3049" max="3050" width="23.5703125" style="28" customWidth="1"/>
    <col min="3051" max="3051" width="20.5703125" style="28" customWidth="1"/>
    <col min="3052" max="3053" width="14.7109375" style="28" customWidth="1"/>
    <col min="3054" max="3299" width="9.140625" style="28"/>
    <col min="3300" max="3300" width="11" style="28" customWidth="1"/>
    <col min="3301" max="3301" width="51.42578125" style="28" customWidth="1"/>
    <col min="3302" max="3303" width="44.28515625" style="28" customWidth="1"/>
    <col min="3304" max="3304" width="3.85546875" style="28" customWidth="1"/>
    <col min="3305" max="3306" width="23.5703125" style="28" customWidth="1"/>
    <col min="3307" max="3307" width="20.5703125" style="28" customWidth="1"/>
    <col min="3308" max="3309" width="14.7109375" style="28" customWidth="1"/>
    <col min="3310" max="3555" width="9.140625" style="28"/>
    <col min="3556" max="3556" width="11" style="28" customWidth="1"/>
    <col min="3557" max="3557" width="51.42578125" style="28" customWidth="1"/>
    <col min="3558" max="3559" width="44.28515625" style="28" customWidth="1"/>
    <col min="3560" max="3560" width="3.85546875" style="28" customWidth="1"/>
    <col min="3561" max="3562" width="23.5703125" style="28" customWidth="1"/>
    <col min="3563" max="3563" width="20.5703125" style="28" customWidth="1"/>
    <col min="3564" max="3565" width="14.7109375" style="28" customWidth="1"/>
    <col min="3566" max="3811" width="9.140625" style="28"/>
    <col min="3812" max="3812" width="11" style="28" customWidth="1"/>
    <col min="3813" max="3813" width="51.42578125" style="28" customWidth="1"/>
    <col min="3814" max="3815" width="44.28515625" style="28" customWidth="1"/>
    <col min="3816" max="3816" width="3.85546875" style="28" customWidth="1"/>
    <col min="3817" max="3818" width="23.5703125" style="28" customWidth="1"/>
    <col min="3819" max="3819" width="20.5703125" style="28" customWidth="1"/>
    <col min="3820" max="3821" width="14.7109375" style="28" customWidth="1"/>
    <col min="3822" max="4067" width="9.140625" style="28"/>
    <col min="4068" max="4068" width="11" style="28" customWidth="1"/>
    <col min="4069" max="4069" width="51.42578125" style="28" customWidth="1"/>
    <col min="4070" max="4071" width="44.28515625" style="28" customWidth="1"/>
    <col min="4072" max="4072" width="3.85546875" style="28" customWidth="1"/>
    <col min="4073" max="4074" width="23.5703125" style="28" customWidth="1"/>
    <col min="4075" max="4075" width="20.5703125" style="28" customWidth="1"/>
    <col min="4076" max="4077" width="14.7109375" style="28" customWidth="1"/>
    <col min="4078" max="4323" width="9.140625" style="28"/>
    <col min="4324" max="4324" width="11" style="28" customWidth="1"/>
    <col min="4325" max="4325" width="51.42578125" style="28" customWidth="1"/>
    <col min="4326" max="4327" width="44.28515625" style="28" customWidth="1"/>
    <col min="4328" max="4328" width="3.85546875" style="28" customWidth="1"/>
    <col min="4329" max="4330" width="23.5703125" style="28" customWidth="1"/>
    <col min="4331" max="4331" width="20.5703125" style="28" customWidth="1"/>
    <col min="4332" max="4333" width="14.7109375" style="28" customWidth="1"/>
    <col min="4334" max="4579" width="9.140625" style="28"/>
    <col min="4580" max="4580" width="11" style="28" customWidth="1"/>
    <col min="4581" max="4581" width="51.42578125" style="28" customWidth="1"/>
    <col min="4582" max="4583" width="44.28515625" style="28" customWidth="1"/>
    <col min="4584" max="4584" width="3.85546875" style="28" customWidth="1"/>
    <col min="4585" max="4586" width="23.5703125" style="28" customWidth="1"/>
    <col min="4587" max="4587" width="20.5703125" style="28" customWidth="1"/>
    <col min="4588" max="4589" width="14.7109375" style="28" customWidth="1"/>
    <col min="4590" max="4835" width="9.140625" style="28"/>
    <col min="4836" max="4836" width="11" style="28" customWidth="1"/>
    <col min="4837" max="4837" width="51.42578125" style="28" customWidth="1"/>
    <col min="4838" max="4839" width="44.28515625" style="28" customWidth="1"/>
    <col min="4840" max="4840" width="3.85546875" style="28" customWidth="1"/>
    <col min="4841" max="4842" width="23.5703125" style="28" customWidth="1"/>
    <col min="4843" max="4843" width="20.5703125" style="28" customWidth="1"/>
    <col min="4844" max="4845" width="14.7109375" style="28" customWidth="1"/>
    <col min="4846" max="5091" width="9.140625" style="28"/>
    <col min="5092" max="5092" width="11" style="28" customWidth="1"/>
    <col min="5093" max="5093" width="51.42578125" style="28" customWidth="1"/>
    <col min="5094" max="5095" width="44.28515625" style="28" customWidth="1"/>
    <col min="5096" max="5096" width="3.85546875" style="28" customWidth="1"/>
    <col min="5097" max="5098" width="23.5703125" style="28" customWidth="1"/>
    <col min="5099" max="5099" width="20.5703125" style="28" customWidth="1"/>
    <col min="5100" max="5101" width="14.7109375" style="28" customWidth="1"/>
    <col min="5102" max="5347" width="9.140625" style="28"/>
    <col min="5348" max="5348" width="11" style="28" customWidth="1"/>
    <col min="5349" max="5349" width="51.42578125" style="28" customWidth="1"/>
    <col min="5350" max="5351" width="44.28515625" style="28" customWidth="1"/>
    <col min="5352" max="5352" width="3.85546875" style="28" customWidth="1"/>
    <col min="5353" max="5354" width="23.5703125" style="28" customWidth="1"/>
    <col min="5355" max="5355" width="20.5703125" style="28" customWidth="1"/>
    <col min="5356" max="5357" width="14.7109375" style="28" customWidth="1"/>
    <col min="5358" max="5603" width="9.140625" style="28"/>
    <col min="5604" max="5604" width="11" style="28" customWidth="1"/>
    <col min="5605" max="5605" width="51.42578125" style="28" customWidth="1"/>
    <col min="5606" max="5607" width="44.28515625" style="28" customWidth="1"/>
    <col min="5608" max="5608" width="3.85546875" style="28" customWidth="1"/>
    <col min="5609" max="5610" width="23.5703125" style="28" customWidth="1"/>
    <col min="5611" max="5611" width="20.5703125" style="28" customWidth="1"/>
    <col min="5612" max="5613" width="14.7109375" style="28" customWidth="1"/>
    <col min="5614" max="5859" width="9.140625" style="28"/>
    <col min="5860" max="5860" width="11" style="28" customWidth="1"/>
    <col min="5861" max="5861" width="51.42578125" style="28" customWidth="1"/>
    <col min="5862" max="5863" width="44.28515625" style="28" customWidth="1"/>
    <col min="5864" max="5864" width="3.85546875" style="28" customWidth="1"/>
    <col min="5865" max="5866" width="23.5703125" style="28" customWidth="1"/>
    <col min="5867" max="5867" width="20.5703125" style="28" customWidth="1"/>
    <col min="5868" max="5869" width="14.7109375" style="28" customWidth="1"/>
    <col min="5870" max="6115" width="9.140625" style="28"/>
    <col min="6116" max="6116" width="11" style="28" customWidth="1"/>
    <col min="6117" max="6117" width="51.42578125" style="28" customWidth="1"/>
    <col min="6118" max="6119" width="44.28515625" style="28" customWidth="1"/>
    <col min="6120" max="6120" width="3.85546875" style="28" customWidth="1"/>
    <col min="6121" max="6122" width="23.5703125" style="28" customWidth="1"/>
    <col min="6123" max="6123" width="20.5703125" style="28" customWidth="1"/>
    <col min="6124" max="6125" width="14.7109375" style="28" customWidth="1"/>
    <col min="6126" max="6371" width="9.140625" style="28"/>
    <col min="6372" max="6372" width="11" style="28" customWidth="1"/>
    <col min="6373" max="6373" width="51.42578125" style="28" customWidth="1"/>
    <col min="6374" max="6375" width="44.28515625" style="28" customWidth="1"/>
    <col min="6376" max="6376" width="3.85546875" style="28" customWidth="1"/>
    <col min="6377" max="6378" width="23.5703125" style="28" customWidth="1"/>
    <col min="6379" max="6379" width="20.5703125" style="28" customWidth="1"/>
    <col min="6380" max="6381" width="14.7109375" style="28" customWidth="1"/>
    <col min="6382" max="6627" width="9.140625" style="28"/>
    <col min="6628" max="6628" width="11" style="28" customWidth="1"/>
    <col min="6629" max="6629" width="51.42578125" style="28" customWidth="1"/>
    <col min="6630" max="6631" width="44.28515625" style="28" customWidth="1"/>
    <col min="6632" max="6632" width="3.85546875" style="28" customWidth="1"/>
    <col min="6633" max="6634" width="23.5703125" style="28" customWidth="1"/>
    <col min="6635" max="6635" width="20.5703125" style="28" customWidth="1"/>
    <col min="6636" max="6637" width="14.7109375" style="28" customWidth="1"/>
    <col min="6638" max="6883" width="9.140625" style="28"/>
    <col min="6884" max="6884" width="11" style="28" customWidth="1"/>
    <col min="6885" max="6885" width="51.42578125" style="28" customWidth="1"/>
    <col min="6886" max="6887" width="44.28515625" style="28" customWidth="1"/>
    <col min="6888" max="6888" width="3.85546875" style="28" customWidth="1"/>
    <col min="6889" max="6890" width="23.5703125" style="28" customWidth="1"/>
    <col min="6891" max="6891" width="20.5703125" style="28" customWidth="1"/>
    <col min="6892" max="6893" width="14.7109375" style="28" customWidth="1"/>
    <col min="6894" max="7139" width="9.140625" style="28"/>
    <col min="7140" max="7140" width="11" style="28" customWidth="1"/>
    <col min="7141" max="7141" width="51.42578125" style="28" customWidth="1"/>
    <col min="7142" max="7143" width="44.28515625" style="28" customWidth="1"/>
    <col min="7144" max="7144" width="3.85546875" style="28" customWidth="1"/>
    <col min="7145" max="7146" width="23.5703125" style="28" customWidth="1"/>
    <col min="7147" max="7147" width="20.5703125" style="28" customWidth="1"/>
    <col min="7148" max="7149" width="14.7109375" style="28" customWidth="1"/>
    <col min="7150" max="7395" width="9.140625" style="28"/>
    <col min="7396" max="7396" width="11" style="28" customWidth="1"/>
    <col min="7397" max="7397" width="51.42578125" style="28" customWidth="1"/>
    <col min="7398" max="7399" width="44.28515625" style="28" customWidth="1"/>
    <col min="7400" max="7400" width="3.85546875" style="28" customWidth="1"/>
    <col min="7401" max="7402" width="23.5703125" style="28" customWidth="1"/>
    <col min="7403" max="7403" width="20.5703125" style="28" customWidth="1"/>
    <col min="7404" max="7405" width="14.7109375" style="28" customWidth="1"/>
    <col min="7406" max="7651" width="9.140625" style="28"/>
    <col min="7652" max="7652" width="11" style="28" customWidth="1"/>
    <col min="7653" max="7653" width="51.42578125" style="28" customWidth="1"/>
    <col min="7654" max="7655" width="44.28515625" style="28" customWidth="1"/>
    <col min="7656" max="7656" width="3.85546875" style="28" customWidth="1"/>
    <col min="7657" max="7658" width="23.5703125" style="28" customWidth="1"/>
    <col min="7659" max="7659" width="20.5703125" style="28" customWidth="1"/>
    <col min="7660" max="7661" width="14.7109375" style="28" customWidth="1"/>
    <col min="7662" max="7907" width="9.140625" style="28"/>
    <col min="7908" max="7908" width="11" style="28" customWidth="1"/>
    <col min="7909" max="7909" width="51.42578125" style="28" customWidth="1"/>
    <col min="7910" max="7911" width="44.28515625" style="28" customWidth="1"/>
    <col min="7912" max="7912" width="3.85546875" style="28" customWidth="1"/>
    <col min="7913" max="7914" width="23.5703125" style="28" customWidth="1"/>
    <col min="7915" max="7915" width="20.5703125" style="28" customWidth="1"/>
    <col min="7916" max="7917" width="14.7109375" style="28" customWidth="1"/>
    <col min="7918" max="8163" width="9.140625" style="28"/>
    <col min="8164" max="8164" width="11" style="28" customWidth="1"/>
    <col min="8165" max="8165" width="51.42578125" style="28" customWidth="1"/>
    <col min="8166" max="8167" width="44.28515625" style="28" customWidth="1"/>
    <col min="8168" max="8168" width="3.85546875" style="28" customWidth="1"/>
    <col min="8169" max="8170" width="23.5703125" style="28" customWidth="1"/>
    <col min="8171" max="8171" width="20.5703125" style="28" customWidth="1"/>
    <col min="8172" max="8173" width="14.7109375" style="28" customWidth="1"/>
    <col min="8174" max="8419" width="9.140625" style="28"/>
    <col min="8420" max="8420" width="11" style="28" customWidth="1"/>
    <col min="8421" max="8421" width="51.42578125" style="28" customWidth="1"/>
    <col min="8422" max="8423" width="44.28515625" style="28" customWidth="1"/>
    <col min="8424" max="8424" width="3.85546875" style="28" customWidth="1"/>
    <col min="8425" max="8426" width="23.5703125" style="28" customWidth="1"/>
    <col min="8427" max="8427" width="20.5703125" style="28" customWidth="1"/>
    <col min="8428" max="8429" width="14.7109375" style="28" customWidth="1"/>
    <col min="8430" max="8675" width="9.140625" style="28"/>
    <col min="8676" max="8676" width="11" style="28" customWidth="1"/>
    <col min="8677" max="8677" width="51.42578125" style="28" customWidth="1"/>
    <col min="8678" max="8679" width="44.28515625" style="28" customWidth="1"/>
    <col min="8680" max="8680" width="3.85546875" style="28" customWidth="1"/>
    <col min="8681" max="8682" width="23.5703125" style="28" customWidth="1"/>
    <col min="8683" max="8683" width="20.5703125" style="28" customWidth="1"/>
    <col min="8684" max="8685" width="14.7109375" style="28" customWidth="1"/>
    <col min="8686" max="8931" width="9.140625" style="28"/>
    <col min="8932" max="8932" width="11" style="28" customWidth="1"/>
    <col min="8933" max="8933" width="51.42578125" style="28" customWidth="1"/>
    <col min="8934" max="8935" width="44.28515625" style="28" customWidth="1"/>
    <col min="8936" max="8936" width="3.85546875" style="28" customWidth="1"/>
    <col min="8937" max="8938" width="23.5703125" style="28" customWidth="1"/>
    <col min="8939" max="8939" width="20.5703125" style="28" customWidth="1"/>
    <col min="8940" max="8941" width="14.7109375" style="28" customWidth="1"/>
    <col min="8942" max="9187" width="9.140625" style="28"/>
    <col min="9188" max="9188" width="11" style="28" customWidth="1"/>
    <col min="9189" max="9189" width="51.42578125" style="28" customWidth="1"/>
    <col min="9190" max="9191" width="44.28515625" style="28" customWidth="1"/>
    <col min="9192" max="9192" width="3.85546875" style="28" customWidth="1"/>
    <col min="9193" max="9194" width="23.5703125" style="28" customWidth="1"/>
    <col min="9195" max="9195" width="20.5703125" style="28" customWidth="1"/>
    <col min="9196" max="9197" width="14.7109375" style="28" customWidth="1"/>
    <col min="9198" max="9443" width="9.140625" style="28"/>
    <col min="9444" max="9444" width="11" style="28" customWidth="1"/>
    <col min="9445" max="9445" width="51.42578125" style="28" customWidth="1"/>
    <col min="9446" max="9447" width="44.28515625" style="28" customWidth="1"/>
    <col min="9448" max="9448" width="3.85546875" style="28" customWidth="1"/>
    <col min="9449" max="9450" width="23.5703125" style="28" customWidth="1"/>
    <col min="9451" max="9451" width="20.5703125" style="28" customWidth="1"/>
    <col min="9452" max="9453" width="14.7109375" style="28" customWidth="1"/>
    <col min="9454" max="9699" width="9.140625" style="28"/>
    <col min="9700" max="9700" width="11" style="28" customWidth="1"/>
    <col min="9701" max="9701" width="51.42578125" style="28" customWidth="1"/>
    <col min="9702" max="9703" width="44.28515625" style="28" customWidth="1"/>
    <col min="9704" max="9704" width="3.85546875" style="28" customWidth="1"/>
    <col min="9705" max="9706" width="23.5703125" style="28" customWidth="1"/>
    <col min="9707" max="9707" width="20.5703125" style="28" customWidth="1"/>
    <col min="9708" max="9709" width="14.7109375" style="28" customWidth="1"/>
    <col min="9710" max="9955" width="9.140625" style="28"/>
    <col min="9956" max="9956" width="11" style="28" customWidth="1"/>
    <col min="9957" max="9957" width="51.42578125" style="28" customWidth="1"/>
    <col min="9958" max="9959" width="44.28515625" style="28" customWidth="1"/>
    <col min="9960" max="9960" width="3.85546875" style="28" customWidth="1"/>
    <col min="9961" max="9962" width="23.5703125" style="28" customWidth="1"/>
    <col min="9963" max="9963" width="20.5703125" style="28" customWidth="1"/>
    <col min="9964" max="9965" width="14.7109375" style="28" customWidth="1"/>
    <col min="9966" max="10211" width="9.140625" style="28"/>
    <col min="10212" max="10212" width="11" style="28" customWidth="1"/>
    <col min="10213" max="10213" width="51.42578125" style="28" customWidth="1"/>
    <col min="10214" max="10215" width="44.28515625" style="28" customWidth="1"/>
    <col min="10216" max="10216" width="3.85546875" style="28" customWidth="1"/>
    <col min="10217" max="10218" width="23.5703125" style="28" customWidth="1"/>
    <col min="10219" max="10219" width="20.5703125" style="28" customWidth="1"/>
    <col min="10220" max="10221" width="14.7109375" style="28" customWidth="1"/>
    <col min="10222" max="10467" width="9.140625" style="28"/>
    <col min="10468" max="10468" width="11" style="28" customWidth="1"/>
    <col min="10469" max="10469" width="51.42578125" style="28" customWidth="1"/>
    <col min="10470" max="10471" width="44.28515625" style="28" customWidth="1"/>
    <col min="10472" max="10472" width="3.85546875" style="28" customWidth="1"/>
    <col min="10473" max="10474" width="23.5703125" style="28" customWidth="1"/>
    <col min="10475" max="10475" width="20.5703125" style="28" customWidth="1"/>
    <col min="10476" max="10477" width="14.7109375" style="28" customWidth="1"/>
    <col min="10478" max="10723" width="9.140625" style="28"/>
    <col min="10724" max="10724" width="11" style="28" customWidth="1"/>
    <col min="10725" max="10725" width="51.42578125" style="28" customWidth="1"/>
    <col min="10726" max="10727" width="44.28515625" style="28" customWidth="1"/>
    <col min="10728" max="10728" width="3.85546875" style="28" customWidth="1"/>
    <col min="10729" max="10730" width="23.5703125" style="28" customWidth="1"/>
    <col min="10731" max="10731" width="20.5703125" style="28" customWidth="1"/>
    <col min="10732" max="10733" width="14.7109375" style="28" customWidth="1"/>
    <col min="10734" max="10979" width="9.140625" style="28"/>
    <col min="10980" max="10980" width="11" style="28" customWidth="1"/>
    <col min="10981" max="10981" width="51.42578125" style="28" customWidth="1"/>
    <col min="10982" max="10983" width="44.28515625" style="28" customWidth="1"/>
    <col min="10984" max="10984" width="3.85546875" style="28" customWidth="1"/>
    <col min="10985" max="10986" width="23.5703125" style="28" customWidth="1"/>
    <col min="10987" max="10987" width="20.5703125" style="28" customWidth="1"/>
    <col min="10988" max="10989" width="14.7109375" style="28" customWidth="1"/>
    <col min="10990" max="11235" width="9.140625" style="28"/>
    <col min="11236" max="11236" width="11" style="28" customWidth="1"/>
    <col min="11237" max="11237" width="51.42578125" style="28" customWidth="1"/>
    <col min="11238" max="11239" width="44.28515625" style="28" customWidth="1"/>
    <col min="11240" max="11240" width="3.85546875" style="28" customWidth="1"/>
    <col min="11241" max="11242" width="23.5703125" style="28" customWidth="1"/>
    <col min="11243" max="11243" width="20.5703125" style="28" customWidth="1"/>
    <col min="11244" max="11245" width="14.7109375" style="28" customWidth="1"/>
    <col min="11246" max="11491" width="9.140625" style="28"/>
    <col min="11492" max="11492" width="11" style="28" customWidth="1"/>
    <col min="11493" max="11493" width="51.42578125" style="28" customWidth="1"/>
    <col min="11494" max="11495" width="44.28515625" style="28" customWidth="1"/>
    <col min="11496" max="11496" width="3.85546875" style="28" customWidth="1"/>
    <col min="11497" max="11498" width="23.5703125" style="28" customWidth="1"/>
    <col min="11499" max="11499" width="20.5703125" style="28" customWidth="1"/>
    <col min="11500" max="11501" width="14.7109375" style="28" customWidth="1"/>
    <col min="11502" max="11747" width="9.140625" style="28"/>
    <col min="11748" max="11748" width="11" style="28" customWidth="1"/>
    <col min="11749" max="11749" width="51.42578125" style="28" customWidth="1"/>
    <col min="11750" max="11751" width="44.28515625" style="28" customWidth="1"/>
    <col min="11752" max="11752" width="3.85546875" style="28" customWidth="1"/>
    <col min="11753" max="11754" width="23.5703125" style="28" customWidth="1"/>
    <col min="11755" max="11755" width="20.5703125" style="28" customWidth="1"/>
    <col min="11756" max="11757" width="14.7109375" style="28" customWidth="1"/>
    <col min="11758" max="12003" width="9.140625" style="28"/>
    <col min="12004" max="12004" width="11" style="28" customWidth="1"/>
    <col min="12005" max="12005" width="51.42578125" style="28" customWidth="1"/>
    <col min="12006" max="12007" width="44.28515625" style="28" customWidth="1"/>
    <col min="12008" max="12008" width="3.85546875" style="28" customWidth="1"/>
    <col min="12009" max="12010" width="23.5703125" style="28" customWidth="1"/>
    <col min="12011" max="12011" width="20.5703125" style="28" customWidth="1"/>
    <col min="12012" max="12013" width="14.7109375" style="28" customWidth="1"/>
    <col min="12014" max="12259" width="9.140625" style="28"/>
    <col min="12260" max="12260" width="11" style="28" customWidth="1"/>
    <col min="12261" max="12261" width="51.42578125" style="28" customWidth="1"/>
    <col min="12262" max="12263" width="44.28515625" style="28" customWidth="1"/>
    <col min="12264" max="12264" width="3.85546875" style="28" customWidth="1"/>
    <col min="12265" max="12266" width="23.5703125" style="28" customWidth="1"/>
    <col min="12267" max="12267" width="20.5703125" style="28" customWidth="1"/>
    <col min="12268" max="12269" width="14.7109375" style="28" customWidth="1"/>
    <col min="12270" max="12515" width="9.140625" style="28"/>
    <col min="12516" max="12516" width="11" style="28" customWidth="1"/>
    <col min="12517" max="12517" width="51.42578125" style="28" customWidth="1"/>
    <col min="12518" max="12519" width="44.28515625" style="28" customWidth="1"/>
    <col min="12520" max="12520" width="3.85546875" style="28" customWidth="1"/>
    <col min="12521" max="12522" width="23.5703125" style="28" customWidth="1"/>
    <col min="12523" max="12523" width="20.5703125" style="28" customWidth="1"/>
    <col min="12524" max="12525" width="14.7109375" style="28" customWidth="1"/>
    <col min="12526" max="12771" width="9.140625" style="28"/>
    <col min="12772" max="12772" width="11" style="28" customWidth="1"/>
    <col min="12773" max="12773" width="51.42578125" style="28" customWidth="1"/>
    <col min="12774" max="12775" width="44.28515625" style="28" customWidth="1"/>
    <col min="12776" max="12776" width="3.85546875" style="28" customWidth="1"/>
    <col min="12777" max="12778" width="23.5703125" style="28" customWidth="1"/>
    <col min="12779" max="12779" width="20.5703125" style="28" customWidth="1"/>
    <col min="12780" max="12781" width="14.7109375" style="28" customWidth="1"/>
    <col min="12782" max="13027" width="9.140625" style="28"/>
    <col min="13028" max="13028" width="11" style="28" customWidth="1"/>
    <col min="13029" max="13029" width="51.42578125" style="28" customWidth="1"/>
    <col min="13030" max="13031" width="44.28515625" style="28" customWidth="1"/>
    <col min="13032" max="13032" width="3.85546875" style="28" customWidth="1"/>
    <col min="13033" max="13034" width="23.5703125" style="28" customWidth="1"/>
    <col min="13035" max="13035" width="20.5703125" style="28" customWidth="1"/>
    <col min="13036" max="13037" width="14.7109375" style="28" customWidth="1"/>
    <col min="13038" max="13283" width="9.140625" style="28"/>
    <col min="13284" max="13284" width="11" style="28" customWidth="1"/>
    <col min="13285" max="13285" width="51.42578125" style="28" customWidth="1"/>
    <col min="13286" max="13287" width="44.28515625" style="28" customWidth="1"/>
    <col min="13288" max="13288" width="3.85546875" style="28" customWidth="1"/>
    <col min="13289" max="13290" width="23.5703125" style="28" customWidth="1"/>
    <col min="13291" max="13291" width="20.5703125" style="28" customWidth="1"/>
    <col min="13292" max="13293" width="14.7109375" style="28" customWidth="1"/>
    <col min="13294" max="13539" width="9.140625" style="28"/>
    <col min="13540" max="13540" width="11" style="28" customWidth="1"/>
    <col min="13541" max="13541" width="51.42578125" style="28" customWidth="1"/>
    <col min="13542" max="13543" width="44.28515625" style="28" customWidth="1"/>
    <col min="13544" max="13544" width="3.85546875" style="28" customWidth="1"/>
    <col min="13545" max="13546" width="23.5703125" style="28" customWidth="1"/>
    <col min="13547" max="13547" width="20.5703125" style="28" customWidth="1"/>
    <col min="13548" max="13549" width="14.7109375" style="28" customWidth="1"/>
    <col min="13550" max="13795" width="9.140625" style="28"/>
    <col min="13796" max="13796" width="11" style="28" customWidth="1"/>
    <col min="13797" max="13797" width="51.42578125" style="28" customWidth="1"/>
    <col min="13798" max="13799" width="44.28515625" style="28" customWidth="1"/>
    <col min="13800" max="13800" width="3.85546875" style="28" customWidth="1"/>
    <col min="13801" max="13802" width="23.5703125" style="28" customWidth="1"/>
    <col min="13803" max="13803" width="20.5703125" style="28" customWidth="1"/>
    <col min="13804" max="13805" width="14.7109375" style="28" customWidth="1"/>
    <col min="13806" max="14051" width="9.140625" style="28"/>
    <col min="14052" max="14052" width="11" style="28" customWidth="1"/>
    <col min="14053" max="14053" width="51.42578125" style="28" customWidth="1"/>
    <col min="14054" max="14055" width="44.28515625" style="28" customWidth="1"/>
    <col min="14056" max="14056" width="3.85546875" style="28" customWidth="1"/>
    <col min="14057" max="14058" width="23.5703125" style="28" customWidth="1"/>
    <col min="14059" max="14059" width="20.5703125" style="28" customWidth="1"/>
    <col min="14060" max="14061" width="14.7109375" style="28" customWidth="1"/>
    <col min="14062" max="14307" width="9.140625" style="28"/>
    <col min="14308" max="14308" width="11" style="28" customWidth="1"/>
    <col min="14309" max="14309" width="51.42578125" style="28" customWidth="1"/>
    <col min="14310" max="14311" width="44.28515625" style="28" customWidth="1"/>
    <col min="14312" max="14312" width="3.85546875" style="28" customWidth="1"/>
    <col min="14313" max="14314" width="23.5703125" style="28" customWidth="1"/>
    <col min="14315" max="14315" width="20.5703125" style="28" customWidth="1"/>
    <col min="14316" max="14317" width="14.7109375" style="28" customWidth="1"/>
    <col min="14318" max="14563" width="9.140625" style="28"/>
    <col min="14564" max="14564" width="11" style="28" customWidth="1"/>
    <col min="14565" max="14565" width="51.42578125" style="28" customWidth="1"/>
    <col min="14566" max="14567" width="44.28515625" style="28" customWidth="1"/>
    <col min="14568" max="14568" width="3.85546875" style="28" customWidth="1"/>
    <col min="14569" max="14570" width="23.5703125" style="28" customWidth="1"/>
    <col min="14571" max="14571" width="20.5703125" style="28" customWidth="1"/>
    <col min="14572" max="14573" width="14.7109375" style="28" customWidth="1"/>
    <col min="14574" max="14819" width="9.140625" style="28"/>
    <col min="14820" max="14820" width="11" style="28" customWidth="1"/>
    <col min="14821" max="14821" width="51.42578125" style="28" customWidth="1"/>
    <col min="14822" max="14823" width="44.28515625" style="28" customWidth="1"/>
    <col min="14824" max="14824" width="3.85546875" style="28" customWidth="1"/>
    <col min="14825" max="14826" width="23.5703125" style="28" customWidth="1"/>
    <col min="14827" max="14827" width="20.5703125" style="28" customWidth="1"/>
    <col min="14828" max="14829" width="14.7109375" style="28" customWidth="1"/>
    <col min="14830" max="15075" width="9.140625" style="28"/>
    <col min="15076" max="15076" width="11" style="28" customWidth="1"/>
    <col min="15077" max="15077" width="51.42578125" style="28" customWidth="1"/>
    <col min="15078" max="15079" width="44.28515625" style="28" customWidth="1"/>
    <col min="15080" max="15080" width="3.85546875" style="28" customWidth="1"/>
    <col min="15081" max="15082" width="23.5703125" style="28" customWidth="1"/>
    <col min="15083" max="15083" width="20.5703125" style="28" customWidth="1"/>
    <col min="15084" max="15085" width="14.7109375" style="28" customWidth="1"/>
    <col min="15086" max="15331" width="9.140625" style="28"/>
    <col min="15332" max="15332" width="11" style="28" customWidth="1"/>
    <col min="15333" max="15333" width="51.42578125" style="28" customWidth="1"/>
    <col min="15334" max="15335" width="44.28515625" style="28" customWidth="1"/>
    <col min="15336" max="15336" width="3.85546875" style="28" customWidth="1"/>
    <col min="15337" max="15338" width="23.5703125" style="28" customWidth="1"/>
    <col min="15339" max="15339" width="20.5703125" style="28" customWidth="1"/>
    <col min="15340" max="15341" width="14.7109375" style="28" customWidth="1"/>
    <col min="15342" max="15587" width="9.140625" style="28"/>
    <col min="15588" max="15588" width="11" style="28" customWidth="1"/>
    <col min="15589" max="15589" width="51.42578125" style="28" customWidth="1"/>
    <col min="15590" max="15591" width="44.28515625" style="28" customWidth="1"/>
    <col min="15592" max="15592" width="3.85546875" style="28" customWidth="1"/>
    <col min="15593" max="15594" width="23.5703125" style="28" customWidth="1"/>
    <col min="15595" max="15595" width="20.5703125" style="28" customWidth="1"/>
    <col min="15596" max="15597" width="14.7109375" style="28" customWidth="1"/>
    <col min="15598" max="15843" width="9.140625" style="28"/>
    <col min="15844" max="15844" width="11" style="28" customWidth="1"/>
    <col min="15845" max="15845" width="51.42578125" style="28" customWidth="1"/>
    <col min="15846" max="15847" width="44.28515625" style="28" customWidth="1"/>
    <col min="15848" max="15848" width="3.85546875" style="28" customWidth="1"/>
    <col min="15849" max="15850" width="23.5703125" style="28" customWidth="1"/>
    <col min="15851" max="15851" width="20.5703125" style="28" customWidth="1"/>
    <col min="15852" max="15853" width="14.7109375" style="28" customWidth="1"/>
    <col min="15854" max="16099" width="9.140625" style="28"/>
    <col min="16100" max="16100" width="11" style="28" customWidth="1"/>
    <col min="16101" max="16101" width="51.42578125" style="28" customWidth="1"/>
    <col min="16102" max="16103" width="44.28515625" style="28" customWidth="1"/>
    <col min="16104" max="16104" width="3.85546875" style="28" customWidth="1"/>
    <col min="16105" max="16106" width="23.5703125" style="28" customWidth="1"/>
    <col min="16107" max="16107" width="20.5703125" style="28" customWidth="1"/>
    <col min="16108" max="16109" width="14.7109375" style="28" customWidth="1"/>
    <col min="16110" max="16384" width="9.140625" style="28"/>
  </cols>
  <sheetData>
    <row r="1" spans="1:7" s="2" customFormat="1" ht="22.5" customHeight="1" x14ac:dyDescent="0.25">
      <c r="A1" s="191" t="s">
        <v>5</v>
      </c>
      <c r="B1" s="191"/>
      <c r="C1" s="191"/>
      <c r="D1" s="191"/>
      <c r="E1" s="191"/>
      <c r="F1" s="191"/>
      <c r="G1" s="1"/>
    </row>
    <row r="2" spans="1:7" s="2" customFormat="1" ht="22.5" customHeight="1" x14ac:dyDescent="0.25">
      <c r="A2" s="191" t="s">
        <v>47</v>
      </c>
      <c r="B2" s="191"/>
      <c r="C2" s="191"/>
      <c r="D2" s="191"/>
      <c r="E2" s="191"/>
      <c r="F2" s="191"/>
      <c r="G2" s="1"/>
    </row>
    <row r="3" spans="1:7" s="2" customFormat="1" ht="22.5" customHeight="1" x14ac:dyDescent="0.25">
      <c r="A3" s="192" t="s">
        <v>6</v>
      </c>
      <c r="B3" s="192"/>
      <c r="C3" s="192"/>
      <c r="D3" s="192"/>
      <c r="E3" s="192"/>
      <c r="F3" s="192"/>
      <c r="G3" s="1"/>
    </row>
    <row r="4" spans="1:7" s="2" customFormat="1" ht="30" customHeight="1" x14ac:dyDescent="0.25">
      <c r="A4" s="3" t="s">
        <v>7</v>
      </c>
      <c r="B4" s="3" t="s">
        <v>12</v>
      </c>
      <c r="C4" s="3" t="s">
        <v>8</v>
      </c>
      <c r="D4" s="3" t="s">
        <v>16</v>
      </c>
      <c r="E4" s="3" t="s">
        <v>20</v>
      </c>
      <c r="F4" s="3" t="s">
        <v>18</v>
      </c>
      <c r="G4" s="1"/>
    </row>
    <row r="5" spans="1:7" s="23" customFormat="1" ht="23.25" x14ac:dyDescent="0.25">
      <c r="A5" s="5">
        <v>1</v>
      </c>
      <c r="B5" s="6" t="s">
        <v>4</v>
      </c>
      <c r="C5" s="10" t="s">
        <v>13</v>
      </c>
      <c r="D5" s="21">
        <v>3.0000000000000001E-3</v>
      </c>
      <c r="E5" s="7">
        <v>428.47644610000003</v>
      </c>
      <c r="F5" s="7">
        <v>29.993351230000002</v>
      </c>
      <c r="G5" s="22"/>
    </row>
    <row r="6" spans="1:7" s="9" customFormat="1" ht="23.25" x14ac:dyDescent="0.25">
      <c r="A6" s="5">
        <v>2</v>
      </c>
      <c r="B6" s="6" t="s">
        <v>1</v>
      </c>
      <c r="C6" s="10" t="s">
        <v>22</v>
      </c>
      <c r="D6" s="24">
        <v>14926.424999999999</v>
      </c>
      <c r="E6" s="7">
        <v>50.334642200000005</v>
      </c>
      <c r="F6" s="7">
        <v>0</v>
      </c>
      <c r="G6" s="8">
        <v>405010439</v>
      </c>
    </row>
    <row r="7" spans="1:7" s="23" customFormat="1" ht="23.25" x14ac:dyDescent="0.25">
      <c r="A7" s="5">
        <v>3</v>
      </c>
      <c r="B7" s="6" t="s">
        <v>43</v>
      </c>
      <c r="C7" s="11" t="s">
        <v>45</v>
      </c>
      <c r="D7" s="24">
        <v>320.75</v>
      </c>
      <c r="E7" s="7">
        <v>34.870819939999997</v>
      </c>
      <c r="F7" s="7">
        <v>0</v>
      </c>
      <c r="G7" s="8">
        <v>139668092</v>
      </c>
    </row>
    <row r="8" spans="1:7" s="2" customFormat="1" ht="23.25" x14ac:dyDescent="0.25">
      <c r="A8" s="5">
        <v>4</v>
      </c>
      <c r="B8" s="6" t="s">
        <v>19</v>
      </c>
      <c r="C8" s="11" t="s">
        <v>21</v>
      </c>
      <c r="D8" s="24">
        <v>3319.5</v>
      </c>
      <c r="E8" s="7">
        <v>24.194858870000001</v>
      </c>
      <c r="F8" s="7">
        <v>0</v>
      </c>
      <c r="G8" s="8">
        <v>110951202</v>
      </c>
    </row>
    <row r="9" spans="1:7" s="2" customFormat="1" ht="23.25" x14ac:dyDescent="0.25">
      <c r="A9" s="5">
        <v>5</v>
      </c>
      <c r="B9" s="6" t="s">
        <v>0</v>
      </c>
      <c r="C9" s="10" t="s">
        <v>14</v>
      </c>
      <c r="D9" s="24">
        <v>1149.8</v>
      </c>
      <c r="E9" s="7">
        <v>17.500313730000002</v>
      </c>
      <c r="F9" s="7">
        <v>0</v>
      </c>
      <c r="G9" s="8">
        <v>106073266</v>
      </c>
    </row>
    <row r="10" spans="1:7" s="2" customFormat="1" ht="23.25" x14ac:dyDescent="0.25">
      <c r="A10" s="5">
        <v>6</v>
      </c>
      <c r="B10" s="6" t="s">
        <v>3</v>
      </c>
      <c r="C10" s="10" t="s">
        <v>38</v>
      </c>
      <c r="D10" s="24">
        <v>111</v>
      </c>
      <c r="E10" s="7">
        <v>12.40706743</v>
      </c>
      <c r="F10" s="7">
        <v>0</v>
      </c>
      <c r="G10" s="8">
        <v>72138475</v>
      </c>
    </row>
    <row r="11" spans="1:7" s="2" customFormat="1" ht="23.25" x14ac:dyDescent="0.25">
      <c r="A11" s="5">
        <v>7</v>
      </c>
      <c r="B11" s="6" t="s">
        <v>37</v>
      </c>
      <c r="C11" s="11" t="s">
        <v>34</v>
      </c>
      <c r="D11" s="24">
        <v>108.792</v>
      </c>
      <c r="E11" s="7">
        <v>10.508623</v>
      </c>
      <c r="F11" s="7">
        <v>0.75005876999999999</v>
      </c>
      <c r="G11" s="8">
        <v>67932948</v>
      </c>
    </row>
    <row r="12" spans="1:7" s="2" customFormat="1" ht="23.25" x14ac:dyDescent="0.25">
      <c r="A12" s="5">
        <v>8</v>
      </c>
      <c r="B12" s="5" t="s">
        <v>2</v>
      </c>
      <c r="C12" s="12" t="s">
        <v>44</v>
      </c>
      <c r="D12" s="24">
        <v>405.26499999999999</v>
      </c>
      <c r="E12" s="7">
        <v>9.5461165099999992</v>
      </c>
      <c r="F12" s="7">
        <v>0</v>
      </c>
      <c r="G12" s="8">
        <f>32532490+9177507+109326</f>
        <v>41819323</v>
      </c>
    </row>
    <row r="13" spans="1:7" s="2" customFormat="1" ht="23.25" x14ac:dyDescent="0.25">
      <c r="A13" s="5">
        <v>9</v>
      </c>
      <c r="B13" s="6">
        <v>8544</v>
      </c>
      <c r="C13" s="12" t="s">
        <v>15</v>
      </c>
      <c r="D13" s="24">
        <v>8.8639069999999993</v>
      </c>
      <c r="E13" s="7">
        <v>8.8500167300000001</v>
      </c>
      <c r="F13" s="7">
        <v>0.34993512999999998</v>
      </c>
      <c r="G13" s="8">
        <f>19339010+7468233+250</f>
        <v>26807493</v>
      </c>
    </row>
    <row r="14" spans="1:7" s="2" customFormat="1" ht="23.25" x14ac:dyDescent="0.25">
      <c r="A14" s="5">
        <v>10</v>
      </c>
      <c r="B14" s="6" t="s">
        <v>40</v>
      </c>
      <c r="C14" s="12" t="s">
        <v>41</v>
      </c>
      <c r="D14" s="24">
        <v>408.85</v>
      </c>
      <c r="E14" s="7">
        <v>5.4175610299999999</v>
      </c>
      <c r="F14" s="7">
        <v>0.37922927000000001</v>
      </c>
      <c r="G14" s="8"/>
    </row>
    <row r="15" spans="1:7" s="2" customFormat="1" ht="23.25" x14ac:dyDescent="0.25">
      <c r="A15" s="193" t="s">
        <v>9</v>
      </c>
      <c r="B15" s="194"/>
      <c r="C15" s="195"/>
      <c r="D15" s="25">
        <f>SUM(D5:D14)</f>
        <v>20759.248906999997</v>
      </c>
      <c r="E15" s="13">
        <f>SUM(E5:E14)</f>
        <v>602.10646554000004</v>
      </c>
      <c r="F15" s="13">
        <f>SUM(F5:F14)</f>
        <v>31.472574399999999</v>
      </c>
      <c r="G15" s="1"/>
    </row>
    <row r="16" spans="1:7" s="2" customFormat="1" ht="24" thickBot="1" x14ac:dyDescent="0.3">
      <c r="A16" s="196" t="s">
        <v>17</v>
      </c>
      <c r="B16" s="197"/>
      <c r="C16" s="198"/>
      <c r="D16" s="14">
        <f>D17-D15</f>
        <v>460.69970000000467</v>
      </c>
      <c r="E16" s="14">
        <f>E17-E15</f>
        <v>6.0988107599998784</v>
      </c>
      <c r="F16" s="14">
        <f>F17-F15</f>
        <v>3.7438149999999837E-2</v>
      </c>
      <c r="G16" s="1"/>
    </row>
    <row r="17" spans="1:7" s="2" customFormat="1" ht="24" thickBot="1" x14ac:dyDescent="0.3">
      <c r="A17" s="188" t="s">
        <v>10</v>
      </c>
      <c r="B17" s="189"/>
      <c r="C17" s="190"/>
      <c r="D17" s="51">
        <f>21219948.607/1000</f>
        <v>21219.948607000002</v>
      </c>
      <c r="E17" s="52">
        <f>608205276.3/1000000</f>
        <v>608.20527629999992</v>
      </c>
      <c r="F17" s="52">
        <f>31510012.55/1000000</f>
        <v>31.510012549999999</v>
      </c>
      <c r="G17" s="15"/>
    </row>
    <row r="18" spans="1:7" s="2" customFormat="1" ht="28.5" customHeight="1" thickTop="1" x14ac:dyDescent="0.35">
      <c r="A18" s="26" t="s">
        <v>48</v>
      </c>
      <c r="B18" s="9"/>
      <c r="D18" s="27"/>
      <c r="E18" s="16"/>
      <c r="F18" s="4"/>
      <c r="G18" s="4"/>
    </row>
    <row r="19" spans="1:7" s="2" customFormat="1" ht="23.25" customHeight="1" x14ac:dyDescent="0.25">
      <c r="D19" s="17"/>
      <c r="E19" s="17"/>
      <c r="F19" s="4"/>
      <c r="G19" s="4"/>
    </row>
    <row r="20" spans="1:7" s="2" customFormat="1" ht="23.25" customHeight="1" x14ac:dyDescent="0.25">
      <c r="A20" s="2" t="s">
        <v>11</v>
      </c>
      <c r="D20" s="18"/>
      <c r="E20" s="18"/>
      <c r="F20" s="4"/>
      <c r="G20" s="4"/>
    </row>
    <row r="21" spans="1:7" s="2" customFormat="1" ht="14.25" customHeight="1" x14ac:dyDescent="0.25">
      <c r="A21" s="9"/>
      <c r="B21" s="9"/>
      <c r="D21" s="18"/>
      <c r="E21" s="18"/>
      <c r="F21" s="1"/>
      <c r="G21" s="1"/>
    </row>
    <row r="22" spans="1:7" s="2" customFormat="1" ht="14.25" customHeight="1" x14ac:dyDescent="0.25">
      <c r="A22" s="9"/>
      <c r="B22" s="9"/>
      <c r="D22" s="18"/>
      <c r="E22" s="18"/>
      <c r="F22" s="1"/>
      <c r="G22" s="1"/>
    </row>
    <row r="23" spans="1:7" s="2" customFormat="1" ht="14.25" customHeight="1" x14ac:dyDescent="0.25">
      <c r="A23" s="9"/>
      <c r="B23" s="9"/>
      <c r="D23" s="18"/>
      <c r="E23" s="19"/>
      <c r="F23" s="1"/>
      <c r="G23" s="1"/>
    </row>
    <row r="24" spans="1:7" s="2" customFormat="1" ht="18" customHeight="1" x14ac:dyDescent="0.25">
      <c r="A24" s="9"/>
      <c r="B24" s="9"/>
      <c r="F24" s="1"/>
      <c r="G24" s="1"/>
    </row>
    <row r="25" spans="1:7" s="2" customFormat="1" ht="17.25" customHeight="1" x14ac:dyDescent="0.25">
      <c r="A25" s="9"/>
      <c r="B25" s="9"/>
      <c r="F25" s="1"/>
      <c r="G25" s="1"/>
    </row>
    <row r="26" spans="1:7" s="2" customFormat="1" ht="18.75" customHeight="1" x14ac:dyDescent="0.25">
      <c r="A26" s="9"/>
      <c r="B26" s="9"/>
      <c r="F26" s="1"/>
      <c r="G26" s="1"/>
    </row>
    <row r="27" spans="1:7" s="2" customFormat="1" ht="23.25" x14ac:dyDescent="0.25">
      <c r="A27" s="9"/>
      <c r="B27" s="9"/>
      <c r="F27" s="1"/>
      <c r="G27" s="1"/>
    </row>
    <row r="28" spans="1:7" s="2" customFormat="1" ht="23.25" x14ac:dyDescent="0.25">
      <c r="A28" s="9"/>
      <c r="B28" s="9"/>
      <c r="F28" s="1"/>
      <c r="G28" s="1"/>
    </row>
    <row r="29" spans="1:7" s="2" customFormat="1" ht="23.25" x14ac:dyDescent="0.25">
      <c r="A29" s="9"/>
      <c r="B29" s="9"/>
      <c r="F29" s="1"/>
      <c r="G29" s="1"/>
    </row>
    <row r="30" spans="1:7" s="2" customFormat="1" ht="23.25" x14ac:dyDescent="0.25">
      <c r="A30" s="9"/>
      <c r="B30" s="9"/>
      <c r="F30" s="1"/>
      <c r="G30" s="1"/>
    </row>
    <row r="31" spans="1:7" s="2" customFormat="1" ht="23.25" x14ac:dyDescent="0.25">
      <c r="A31" s="9"/>
      <c r="B31" s="9"/>
      <c r="F31" s="1"/>
      <c r="G31" s="1"/>
    </row>
    <row r="32" spans="1:7" s="2" customFormat="1" ht="23.25" x14ac:dyDescent="0.25">
      <c r="A32" s="9"/>
      <c r="B32" s="9"/>
      <c r="F32" s="1"/>
      <c r="G32" s="1"/>
    </row>
    <row r="33" spans="1:7" s="2" customFormat="1" ht="23.25" x14ac:dyDescent="0.25">
      <c r="A33" s="9"/>
      <c r="B33" s="9"/>
      <c r="F33" s="1"/>
      <c r="G33" s="1"/>
    </row>
    <row r="34" spans="1:7" s="2" customFormat="1" ht="23.25" x14ac:dyDescent="0.25">
      <c r="A34" s="9"/>
      <c r="B34" s="9"/>
      <c r="F34" s="1"/>
      <c r="G34" s="1"/>
    </row>
    <row r="35" spans="1:7" s="2" customFormat="1" ht="23.25" x14ac:dyDescent="0.25">
      <c r="A35" s="9"/>
      <c r="B35" s="9"/>
      <c r="F35" s="1"/>
      <c r="G35" s="1"/>
    </row>
    <row r="36" spans="1:7" s="2" customFormat="1" ht="23.25" x14ac:dyDescent="0.25">
      <c r="A36" s="9"/>
      <c r="B36" s="9"/>
      <c r="F36" s="1"/>
      <c r="G36" s="1"/>
    </row>
    <row r="58" ht="21" customHeight="1" x14ac:dyDescent="0.25"/>
    <row r="59" ht="21" customHeight="1" x14ac:dyDescent="0.25"/>
    <row r="60" ht="21" customHeight="1" x14ac:dyDescent="0.25"/>
    <row r="61" ht="32.2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2" ht="17.25" customHeight="1" x14ac:dyDescent="0.25"/>
  </sheetData>
  <mergeCells count="6">
    <mergeCell ref="A17:C17"/>
    <mergeCell ref="A1:F1"/>
    <mergeCell ref="A2:F2"/>
    <mergeCell ref="A3:F3"/>
    <mergeCell ref="A15:C15"/>
    <mergeCell ref="A16:C16"/>
  </mergeCells>
  <pageMargins left="0.3" right="0.1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P13" sqref="P13"/>
    </sheetView>
  </sheetViews>
  <sheetFormatPr defaultRowHeight="15" x14ac:dyDescent="0.25"/>
  <cols>
    <col min="1" max="1" width="2.42578125" customWidth="1"/>
    <col min="2" max="2" width="8.28515625" customWidth="1"/>
    <col min="3" max="3" width="27.7109375" customWidth="1"/>
    <col min="5" max="5" width="11.5703125" bestFit="1" customWidth="1"/>
    <col min="6" max="6" width="16.140625" bestFit="1" customWidth="1"/>
    <col min="7" max="7" width="9" customWidth="1"/>
    <col min="8" max="8" width="31" customWidth="1"/>
    <col min="10" max="10" width="11.85546875" customWidth="1"/>
    <col min="11" max="11" width="17.140625" customWidth="1"/>
  </cols>
  <sheetData>
    <row r="1" spans="1:11" ht="21" x14ac:dyDescent="0.35">
      <c r="A1" s="202" t="s">
        <v>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21" x14ac:dyDescent="0.35">
      <c r="A2" s="202" t="s">
        <v>49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21" x14ac:dyDescent="0.35">
      <c r="A3" s="202" t="s">
        <v>50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1" ht="21" x14ac:dyDescent="0.35">
      <c r="A4" s="63"/>
      <c r="B4" s="64"/>
      <c r="C4" s="63" t="s">
        <v>51</v>
      </c>
      <c r="D4" s="63"/>
      <c r="E4" s="63"/>
      <c r="F4" s="63"/>
      <c r="G4" s="63"/>
      <c r="H4" s="63" t="s">
        <v>52</v>
      </c>
      <c r="I4" s="63"/>
      <c r="J4" s="63"/>
      <c r="K4" s="63"/>
    </row>
    <row r="5" spans="1:11" ht="21" x14ac:dyDescent="0.35">
      <c r="A5" s="65"/>
      <c r="B5" s="66" t="s">
        <v>7</v>
      </c>
      <c r="C5" s="203" t="s">
        <v>53</v>
      </c>
      <c r="D5" s="203"/>
      <c r="E5" s="203"/>
      <c r="F5" s="203"/>
      <c r="G5" s="67" t="s">
        <v>7</v>
      </c>
      <c r="H5" s="203" t="s">
        <v>54</v>
      </c>
      <c r="I5" s="203"/>
      <c r="J5" s="203"/>
      <c r="K5" s="203"/>
    </row>
    <row r="6" spans="1:11" ht="21" x14ac:dyDescent="0.35">
      <c r="A6" s="65"/>
      <c r="B6" s="68" t="s">
        <v>55</v>
      </c>
      <c r="C6" s="69" t="s">
        <v>8</v>
      </c>
      <c r="D6" s="69" t="s">
        <v>12</v>
      </c>
      <c r="E6" s="69" t="s">
        <v>16</v>
      </c>
      <c r="F6" s="69" t="s">
        <v>56</v>
      </c>
      <c r="G6" s="70" t="s">
        <v>55</v>
      </c>
      <c r="H6" s="69" t="s">
        <v>8</v>
      </c>
      <c r="I6" s="69" t="s">
        <v>12</v>
      </c>
      <c r="J6" s="69" t="s">
        <v>16</v>
      </c>
      <c r="K6" s="69" t="s">
        <v>57</v>
      </c>
    </row>
    <row r="7" spans="1:11" ht="21" x14ac:dyDescent="0.35">
      <c r="A7" s="65"/>
      <c r="B7" s="71">
        <v>1</v>
      </c>
      <c r="C7" s="72" t="s">
        <v>38</v>
      </c>
      <c r="D7" s="72" t="s">
        <v>58</v>
      </c>
      <c r="E7" s="73">
        <v>1595.4199999999998</v>
      </c>
      <c r="F7" s="73">
        <v>129960804.2</v>
      </c>
      <c r="G7" s="71">
        <v>1</v>
      </c>
      <c r="H7" s="72" t="s">
        <v>59</v>
      </c>
      <c r="I7" s="74" t="s">
        <v>60</v>
      </c>
      <c r="J7" s="73">
        <v>1555.7841799999999</v>
      </c>
      <c r="K7" s="73">
        <v>75077497.670000002</v>
      </c>
    </row>
    <row r="8" spans="1:11" ht="21" x14ac:dyDescent="0.35">
      <c r="A8" s="65"/>
      <c r="B8" s="71">
        <v>2</v>
      </c>
      <c r="C8" s="72" t="s">
        <v>61</v>
      </c>
      <c r="D8" s="72" t="s">
        <v>62</v>
      </c>
      <c r="E8" s="73">
        <v>1464.1373600000002</v>
      </c>
      <c r="F8" s="73">
        <v>44132920.579999998</v>
      </c>
      <c r="G8" s="71">
        <v>2</v>
      </c>
      <c r="H8" s="72" t="s">
        <v>63</v>
      </c>
      <c r="I8" s="74" t="s">
        <v>64</v>
      </c>
      <c r="J8" s="73">
        <v>688.78390000000002</v>
      </c>
      <c r="K8" s="73">
        <v>61729556.450000003</v>
      </c>
    </row>
    <row r="9" spans="1:11" ht="21" x14ac:dyDescent="0.35">
      <c r="A9" s="65"/>
      <c r="B9" s="71">
        <v>3</v>
      </c>
      <c r="C9" s="72" t="s">
        <v>65</v>
      </c>
      <c r="D9" s="72" t="s">
        <v>66</v>
      </c>
      <c r="E9" s="73">
        <v>6.5804999999999998</v>
      </c>
      <c r="F9" s="73">
        <v>4344914.9800000004</v>
      </c>
      <c r="G9" s="71">
        <v>3</v>
      </c>
      <c r="H9" s="72" t="s">
        <v>67</v>
      </c>
      <c r="I9" s="74" t="s">
        <v>68</v>
      </c>
      <c r="J9" s="73">
        <v>244.8</v>
      </c>
      <c r="K9" s="73">
        <v>31341696</v>
      </c>
    </row>
    <row r="10" spans="1:11" ht="21" x14ac:dyDescent="0.35">
      <c r="A10" s="65"/>
      <c r="B10" s="71">
        <v>4</v>
      </c>
      <c r="C10" s="72" t="s">
        <v>69</v>
      </c>
      <c r="D10" s="72" t="s">
        <v>70</v>
      </c>
      <c r="E10" s="73">
        <v>444.79559999999998</v>
      </c>
      <c r="F10" s="73">
        <v>3796243.69</v>
      </c>
      <c r="G10" s="71">
        <v>4</v>
      </c>
      <c r="H10" s="72" t="s">
        <v>71</v>
      </c>
      <c r="I10" s="74" t="s">
        <v>72</v>
      </c>
      <c r="J10" s="73">
        <v>8.1560000000000006</v>
      </c>
      <c r="K10" s="73">
        <v>16503361.800000001</v>
      </c>
    </row>
    <row r="11" spans="1:11" ht="21" x14ac:dyDescent="0.35">
      <c r="A11" s="65"/>
      <c r="B11" s="71">
        <v>5</v>
      </c>
      <c r="C11" s="72" t="s">
        <v>73</v>
      </c>
      <c r="D11" s="72" t="s">
        <v>74</v>
      </c>
      <c r="E11" s="73">
        <v>3.8679999999999999</v>
      </c>
      <c r="F11" s="73">
        <v>2040279.84</v>
      </c>
      <c r="G11" s="71">
        <v>5</v>
      </c>
      <c r="H11" s="72" t="s">
        <v>75</v>
      </c>
      <c r="I11" s="74" t="s">
        <v>76</v>
      </c>
      <c r="J11" s="73">
        <v>100.10829999999999</v>
      </c>
      <c r="K11" s="73">
        <v>12222285.1</v>
      </c>
    </row>
    <row r="12" spans="1:11" ht="21" x14ac:dyDescent="0.35">
      <c r="A12" s="65"/>
      <c r="B12" s="71">
        <v>6</v>
      </c>
      <c r="C12" s="72" t="s">
        <v>41</v>
      </c>
      <c r="D12" s="72" t="s">
        <v>77</v>
      </c>
      <c r="E12" s="73">
        <v>95</v>
      </c>
      <c r="F12" s="73">
        <v>1484803.73</v>
      </c>
      <c r="G12" s="71">
        <v>6</v>
      </c>
      <c r="H12" s="72" t="s">
        <v>78</v>
      </c>
      <c r="I12" s="74" t="s">
        <v>79</v>
      </c>
      <c r="J12" s="73">
        <v>402.13900000000001</v>
      </c>
      <c r="K12" s="73">
        <v>11340089.01</v>
      </c>
    </row>
    <row r="13" spans="1:11" ht="21" x14ac:dyDescent="0.35">
      <c r="A13" s="65"/>
      <c r="B13" s="71">
        <v>7</v>
      </c>
      <c r="C13" s="72" t="s">
        <v>80</v>
      </c>
      <c r="D13" s="72" t="s">
        <v>81</v>
      </c>
      <c r="E13" s="73">
        <v>1.2994999999999999</v>
      </c>
      <c r="F13" s="73">
        <v>1260544.3900000001</v>
      </c>
      <c r="G13" s="71">
        <v>7</v>
      </c>
      <c r="H13" s="72" t="s">
        <v>82</v>
      </c>
      <c r="I13" s="74" t="s">
        <v>83</v>
      </c>
      <c r="J13" s="73">
        <v>16.010000000000002</v>
      </c>
      <c r="K13" s="73">
        <v>10026959.42</v>
      </c>
    </row>
    <row r="14" spans="1:11" ht="21" x14ac:dyDescent="0.35">
      <c r="A14" s="65"/>
      <c r="B14" s="71">
        <v>8</v>
      </c>
      <c r="C14" s="72" t="s">
        <v>34</v>
      </c>
      <c r="D14" s="72" t="s">
        <v>84</v>
      </c>
      <c r="E14" s="73">
        <v>7.6879999999999997</v>
      </c>
      <c r="F14" s="73">
        <v>789757.68</v>
      </c>
      <c r="G14" s="71">
        <v>8</v>
      </c>
      <c r="H14" s="72" t="s">
        <v>85</v>
      </c>
      <c r="I14" s="74" t="s">
        <v>86</v>
      </c>
      <c r="J14" s="73">
        <v>103.322</v>
      </c>
      <c r="K14" s="73">
        <v>9341141.0500000007</v>
      </c>
    </row>
    <row r="15" spans="1:11" ht="21" x14ac:dyDescent="0.35">
      <c r="A15" s="65"/>
      <c r="B15" s="71"/>
      <c r="C15" s="72"/>
      <c r="D15" s="72"/>
      <c r="E15" s="73"/>
      <c r="F15" s="73"/>
      <c r="G15" s="71">
        <v>9</v>
      </c>
      <c r="H15" s="72" t="s">
        <v>78</v>
      </c>
      <c r="I15" s="74" t="s">
        <v>79</v>
      </c>
      <c r="J15" s="73">
        <v>65.117000000000004</v>
      </c>
      <c r="K15" s="73">
        <v>6882185.25</v>
      </c>
    </row>
    <row r="16" spans="1:11" ht="21" x14ac:dyDescent="0.35">
      <c r="A16" s="65"/>
      <c r="B16" s="71"/>
      <c r="C16" s="72"/>
      <c r="D16" s="74"/>
      <c r="E16" s="73"/>
      <c r="F16" s="73"/>
      <c r="G16" s="71">
        <v>10</v>
      </c>
      <c r="H16" s="72" t="s">
        <v>87</v>
      </c>
      <c r="I16" s="74" t="s">
        <v>88</v>
      </c>
      <c r="J16" s="73">
        <v>440.61</v>
      </c>
      <c r="K16" s="73">
        <v>6446740.6999999993</v>
      </c>
    </row>
    <row r="17" spans="1:11" ht="21" x14ac:dyDescent="0.35">
      <c r="A17" s="65"/>
      <c r="B17" s="72"/>
      <c r="C17" s="72" t="s">
        <v>89</v>
      </c>
      <c r="D17" s="72"/>
      <c r="E17" s="73">
        <f>SUM(E7:E16)</f>
        <v>3618.7889599999999</v>
      </c>
      <c r="F17" s="73">
        <f>SUM(F7:F16)</f>
        <v>187810269.08999997</v>
      </c>
      <c r="G17" s="71"/>
      <c r="H17" s="75" t="s">
        <v>89</v>
      </c>
      <c r="I17" s="75"/>
      <c r="J17" s="76">
        <f>SUM(J7:J16)</f>
        <v>3624.8303800000008</v>
      </c>
      <c r="K17" s="76">
        <f>SUM(K7:K16)</f>
        <v>240911512.44999999</v>
      </c>
    </row>
    <row r="18" spans="1:11" ht="21" x14ac:dyDescent="0.35">
      <c r="A18" s="65"/>
      <c r="B18" s="204" t="s">
        <v>17</v>
      </c>
      <c r="C18" s="204"/>
      <c r="D18" s="204"/>
      <c r="E18" s="73" t="s">
        <v>90</v>
      </c>
      <c r="F18" s="73" t="s">
        <v>90</v>
      </c>
      <c r="G18" s="205" t="s">
        <v>17</v>
      </c>
      <c r="H18" s="206"/>
      <c r="I18" s="206"/>
      <c r="J18" s="73">
        <v>75219.91995000001</v>
      </c>
      <c r="K18" s="73">
        <v>36052945.520000011</v>
      </c>
    </row>
    <row r="19" spans="1:11" ht="21" x14ac:dyDescent="0.35">
      <c r="A19" s="65"/>
      <c r="B19" s="77"/>
      <c r="C19" s="199" t="s">
        <v>91</v>
      </c>
      <c r="D19" s="200"/>
      <c r="E19" s="73">
        <v>3752.2099599999997</v>
      </c>
      <c r="F19" s="73">
        <v>156171521.75000003</v>
      </c>
      <c r="G19" s="78"/>
      <c r="H19" s="201" t="s">
        <v>10</v>
      </c>
      <c r="I19" s="199"/>
      <c r="J19" s="73">
        <f>SUM(J17:J18)</f>
        <v>78844.75033000001</v>
      </c>
      <c r="K19" s="73">
        <f>SUM(K17:K18)</f>
        <v>276964457.97000003</v>
      </c>
    </row>
    <row r="20" spans="1:11" ht="21" x14ac:dyDescent="0.35">
      <c r="A20" s="65" t="s">
        <v>92</v>
      </c>
      <c r="B20" s="65"/>
      <c r="C20" s="65"/>
      <c r="D20" s="65"/>
      <c r="E20" s="65"/>
      <c r="F20" s="65"/>
      <c r="G20" s="65" t="s">
        <v>93</v>
      </c>
      <c r="H20" s="65"/>
      <c r="I20" s="65"/>
      <c r="J20" s="65"/>
      <c r="K20" s="65"/>
    </row>
  </sheetData>
  <mergeCells count="9">
    <mergeCell ref="C19:D19"/>
    <mergeCell ref="H19:I19"/>
    <mergeCell ref="A1:K1"/>
    <mergeCell ref="A2:K2"/>
    <mergeCell ref="A3:K3"/>
    <mergeCell ref="C5:F5"/>
    <mergeCell ref="H5:K5"/>
    <mergeCell ref="B18:D18"/>
    <mergeCell ref="G18:I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N16" sqref="N16"/>
    </sheetView>
  </sheetViews>
  <sheetFormatPr defaultRowHeight="15" x14ac:dyDescent="0.25"/>
  <cols>
    <col min="1" max="1" width="1.140625" customWidth="1"/>
    <col min="2" max="2" width="8.5703125" customWidth="1"/>
    <col min="3" max="3" width="27.85546875" customWidth="1"/>
    <col min="5" max="5" width="12.42578125" bestFit="1" customWidth="1"/>
    <col min="6" max="6" width="17.7109375" bestFit="1" customWidth="1"/>
    <col min="7" max="7" width="8.140625" customWidth="1"/>
    <col min="8" max="8" width="27.42578125" customWidth="1"/>
    <col min="10" max="10" width="11.5703125" bestFit="1" customWidth="1"/>
    <col min="11" max="11" width="17.85546875" customWidth="1"/>
    <col min="15" max="15" width="12.140625" bestFit="1" customWidth="1"/>
    <col min="16" max="16" width="19.5703125" bestFit="1" customWidth="1"/>
  </cols>
  <sheetData>
    <row r="1" spans="1:16" ht="21" x14ac:dyDescent="0.35">
      <c r="A1" s="202" t="s">
        <v>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6" ht="21" x14ac:dyDescent="0.35">
      <c r="A2" s="202" t="s">
        <v>94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6" ht="21" x14ac:dyDescent="0.35">
      <c r="A3" s="202" t="s">
        <v>95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6" ht="21" x14ac:dyDescent="0.35">
      <c r="A4" s="63"/>
      <c r="B4" s="64"/>
      <c r="C4" s="63" t="s">
        <v>51</v>
      </c>
      <c r="D4" s="63"/>
      <c r="E4" s="63"/>
      <c r="F4" s="63"/>
      <c r="G4" s="63"/>
      <c r="H4" s="63" t="s">
        <v>52</v>
      </c>
      <c r="I4" s="63"/>
      <c r="J4" s="63"/>
      <c r="K4" s="63"/>
    </row>
    <row r="5" spans="1:16" ht="21" x14ac:dyDescent="0.35">
      <c r="A5" s="65"/>
      <c r="B5" s="66" t="s">
        <v>7</v>
      </c>
      <c r="C5" s="203" t="s">
        <v>53</v>
      </c>
      <c r="D5" s="203"/>
      <c r="E5" s="203"/>
      <c r="F5" s="203"/>
      <c r="G5" s="67" t="s">
        <v>7</v>
      </c>
      <c r="H5" s="203" t="s">
        <v>54</v>
      </c>
      <c r="I5" s="203"/>
      <c r="J5" s="203"/>
      <c r="K5" s="203"/>
      <c r="O5" s="79"/>
      <c r="P5" s="79"/>
    </row>
    <row r="6" spans="1:16" ht="21" x14ac:dyDescent="0.35">
      <c r="A6" s="65"/>
      <c r="B6" s="68" t="s">
        <v>55</v>
      </c>
      <c r="C6" s="69" t="s">
        <v>8</v>
      </c>
      <c r="D6" s="69" t="s">
        <v>12</v>
      </c>
      <c r="E6" s="69" t="s">
        <v>16</v>
      </c>
      <c r="F6" s="69" t="s">
        <v>56</v>
      </c>
      <c r="G6" s="70" t="s">
        <v>55</v>
      </c>
      <c r="H6" s="69" t="s">
        <v>8</v>
      </c>
      <c r="I6" s="69" t="s">
        <v>12</v>
      </c>
      <c r="J6" s="69" t="s">
        <v>16</v>
      </c>
      <c r="K6" s="69" t="s">
        <v>57</v>
      </c>
      <c r="O6" s="73"/>
      <c r="P6" s="73"/>
    </row>
    <row r="7" spans="1:16" ht="21" x14ac:dyDescent="0.35">
      <c r="A7" s="65"/>
      <c r="B7" s="71">
        <v>1</v>
      </c>
      <c r="C7" s="73" t="s">
        <v>38</v>
      </c>
      <c r="D7" s="72" t="s">
        <v>58</v>
      </c>
      <c r="E7" s="73">
        <v>6464.9281000000001</v>
      </c>
      <c r="F7" s="73">
        <v>455608018.50999999</v>
      </c>
      <c r="G7" s="71">
        <v>1</v>
      </c>
      <c r="H7" s="72" t="s">
        <v>96</v>
      </c>
      <c r="I7" s="72" t="s">
        <v>97</v>
      </c>
      <c r="J7" s="73">
        <v>1105.3298900000002</v>
      </c>
      <c r="K7" s="73">
        <v>406086721.63999999</v>
      </c>
      <c r="O7" s="80"/>
      <c r="P7" s="80"/>
    </row>
    <row r="8" spans="1:16" ht="21" x14ac:dyDescent="0.35">
      <c r="A8" s="65"/>
      <c r="B8" s="71">
        <v>2</v>
      </c>
      <c r="C8" s="73" t="s">
        <v>61</v>
      </c>
      <c r="D8" s="72" t="s">
        <v>62</v>
      </c>
      <c r="E8" s="73">
        <v>9818.1899200000007</v>
      </c>
      <c r="F8" s="73">
        <v>322160878.88999999</v>
      </c>
      <c r="G8" s="71">
        <v>2</v>
      </c>
      <c r="H8" s="81" t="s">
        <v>59</v>
      </c>
      <c r="I8" s="72" t="s">
        <v>60</v>
      </c>
      <c r="J8" s="73">
        <v>1555.7841799999999</v>
      </c>
      <c r="K8" s="73">
        <v>75077497.670000002</v>
      </c>
    </row>
    <row r="9" spans="1:16" ht="21" x14ac:dyDescent="0.35">
      <c r="A9" s="65"/>
      <c r="B9" s="82">
        <v>3</v>
      </c>
      <c r="C9" s="73" t="s">
        <v>69</v>
      </c>
      <c r="D9" s="72" t="s">
        <v>70</v>
      </c>
      <c r="E9" s="73">
        <v>5419.7116000000005</v>
      </c>
      <c r="F9" s="73">
        <v>93002432.390000001</v>
      </c>
      <c r="G9" s="71">
        <v>3</v>
      </c>
      <c r="H9" s="81" t="s">
        <v>63</v>
      </c>
      <c r="I9" s="72" t="s">
        <v>64</v>
      </c>
      <c r="J9" s="73">
        <v>688.78390000000002</v>
      </c>
      <c r="K9" s="83">
        <v>61729556.450000003</v>
      </c>
    </row>
    <row r="10" spans="1:16" ht="21" x14ac:dyDescent="0.35">
      <c r="A10" s="65"/>
      <c r="B10" s="71">
        <v>4</v>
      </c>
      <c r="C10" s="73" t="s">
        <v>65</v>
      </c>
      <c r="D10" s="72" t="s">
        <v>66</v>
      </c>
      <c r="E10" s="73">
        <v>51.783299999999997</v>
      </c>
      <c r="F10" s="73">
        <v>75919484.74000001</v>
      </c>
      <c r="G10" s="71">
        <v>4</v>
      </c>
      <c r="H10" s="81" t="s">
        <v>98</v>
      </c>
      <c r="I10" s="84">
        <v>73082029</v>
      </c>
      <c r="J10" s="73">
        <v>1013.83108</v>
      </c>
      <c r="K10" s="73">
        <v>59578629.619999997</v>
      </c>
    </row>
    <row r="11" spans="1:16" ht="21" x14ac:dyDescent="0.35">
      <c r="A11" s="65"/>
      <c r="B11" s="71">
        <v>5</v>
      </c>
      <c r="C11" s="73" t="s">
        <v>99</v>
      </c>
      <c r="D11" s="84">
        <v>10064090</v>
      </c>
      <c r="E11" s="73">
        <v>1638.69364</v>
      </c>
      <c r="F11" s="73">
        <v>57098609.490000002</v>
      </c>
      <c r="G11" s="71">
        <v>5</v>
      </c>
      <c r="H11" s="72" t="s">
        <v>87</v>
      </c>
      <c r="I11" s="72" t="s">
        <v>88</v>
      </c>
      <c r="J11" s="73">
        <v>3597.4281999999998</v>
      </c>
      <c r="K11" s="73">
        <v>58505246.109999999</v>
      </c>
    </row>
    <row r="12" spans="1:16" ht="21" x14ac:dyDescent="0.35">
      <c r="A12" s="65"/>
      <c r="B12" s="71">
        <v>6</v>
      </c>
      <c r="C12" s="73" t="s">
        <v>34</v>
      </c>
      <c r="D12" s="84">
        <v>21011110</v>
      </c>
      <c r="E12" s="73">
        <v>78.814499999999995</v>
      </c>
      <c r="F12" s="73">
        <v>16843004.75</v>
      </c>
      <c r="G12" s="71">
        <v>6</v>
      </c>
      <c r="H12" s="72" t="s">
        <v>100</v>
      </c>
      <c r="I12" s="72" t="s">
        <v>83</v>
      </c>
      <c r="J12" s="73">
        <v>895.84842000000003</v>
      </c>
      <c r="K12" s="73">
        <v>57056983.170000002</v>
      </c>
    </row>
    <row r="13" spans="1:16" ht="21" x14ac:dyDescent="0.35">
      <c r="A13" s="65"/>
      <c r="B13" s="71">
        <v>7</v>
      </c>
      <c r="C13" s="73" t="s">
        <v>101</v>
      </c>
      <c r="D13" s="84">
        <v>94034000</v>
      </c>
      <c r="E13" s="73">
        <v>404.69799999999998</v>
      </c>
      <c r="F13" s="73">
        <v>13004953.26</v>
      </c>
      <c r="G13" s="71">
        <v>7</v>
      </c>
      <c r="H13" s="85" t="s">
        <v>102</v>
      </c>
      <c r="I13" s="72" t="s">
        <v>103</v>
      </c>
      <c r="J13" s="73">
        <v>756.28729999999996</v>
      </c>
      <c r="K13" s="73">
        <v>45495384.93</v>
      </c>
    </row>
    <row r="14" spans="1:16" ht="21" x14ac:dyDescent="0.35">
      <c r="A14" s="65"/>
      <c r="B14" s="71">
        <v>8</v>
      </c>
      <c r="C14" s="73" t="s">
        <v>104</v>
      </c>
      <c r="D14" s="72" t="s">
        <v>81</v>
      </c>
      <c r="E14" s="73">
        <v>3.2671999999999999</v>
      </c>
      <c r="F14" s="73">
        <v>9141179.3599999994</v>
      </c>
      <c r="G14" s="71">
        <v>8</v>
      </c>
      <c r="H14" s="72" t="s">
        <v>105</v>
      </c>
      <c r="I14" s="84">
        <v>40111000</v>
      </c>
      <c r="J14" s="73">
        <v>66.09</v>
      </c>
      <c r="K14" s="73">
        <v>41025766.950000003</v>
      </c>
    </row>
    <row r="15" spans="1:16" ht="21" x14ac:dyDescent="0.35">
      <c r="A15" s="65"/>
      <c r="B15" s="71">
        <v>9</v>
      </c>
      <c r="C15" s="73" t="s">
        <v>41</v>
      </c>
      <c r="D15" s="72" t="s">
        <v>77</v>
      </c>
      <c r="E15" s="73">
        <v>521.27</v>
      </c>
      <c r="F15" s="73">
        <v>7703647.5</v>
      </c>
      <c r="G15" s="71">
        <v>9</v>
      </c>
      <c r="H15" s="86" t="s">
        <v>106</v>
      </c>
      <c r="I15" s="84">
        <v>84151090</v>
      </c>
      <c r="J15" s="73">
        <v>267.10500000000002</v>
      </c>
      <c r="K15" s="73">
        <v>36706588.369999997</v>
      </c>
    </row>
    <row r="16" spans="1:16" ht="21" x14ac:dyDescent="0.35">
      <c r="A16" s="65"/>
      <c r="B16" s="71">
        <v>10</v>
      </c>
      <c r="C16" s="73" t="s">
        <v>107</v>
      </c>
      <c r="D16" s="72" t="s">
        <v>84</v>
      </c>
      <c r="E16" s="73">
        <v>43.204499999999996</v>
      </c>
      <c r="F16" s="73">
        <v>6540083.5700000003</v>
      </c>
      <c r="G16" s="71">
        <v>10</v>
      </c>
      <c r="H16" s="87" t="s">
        <v>67</v>
      </c>
      <c r="I16" s="72" t="s">
        <v>68</v>
      </c>
      <c r="J16" s="73">
        <v>244.8</v>
      </c>
      <c r="K16" s="73">
        <v>31341696</v>
      </c>
    </row>
    <row r="17" spans="1:11" ht="21" x14ac:dyDescent="0.35">
      <c r="A17" s="65"/>
      <c r="B17" s="72"/>
      <c r="C17" s="75" t="s">
        <v>108</v>
      </c>
      <c r="D17" s="75"/>
      <c r="E17" s="79">
        <f>SUM(E7:E16)</f>
        <v>24444.560760000004</v>
      </c>
      <c r="F17" s="79">
        <f>SUM(F7:F16)</f>
        <v>1057022292.46</v>
      </c>
      <c r="G17" s="71"/>
      <c r="H17" s="75" t="s">
        <v>89</v>
      </c>
      <c r="I17" s="75"/>
      <c r="J17" s="76">
        <f>SUM(J7:J16)</f>
        <v>10191.287969999999</v>
      </c>
      <c r="K17" s="73">
        <f>SUM(K7:K16)</f>
        <v>872604070.90999997</v>
      </c>
    </row>
    <row r="18" spans="1:11" ht="21" x14ac:dyDescent="0.35">
      <c r="A18" s="65"/>
      <c r="B18" s="204" t="s">
        <v>17</v>
      </c>
      <c r="C18" s="204"/>
      <c r="D18" s="204"/>
      <c r="E18" s="73">
        <f>E19-E17</f>
        <v>3805.153159999998</v>
      </c>
      <c r="F18" s="73">
        <f>F19-F17</f>
        <v>202039691.22999978</v>
      </c>
      <c r="G18" s="205" t="s">
        <v>17</v>
      </c>
      <c r="H18" s="206"/>
      <c r="I18" s="206"/>
      <c r="J18" s="88">
        <f>J19-J17</f>
        <v>86260.107180000006</v>
      </c>
      <c r="K18" s="73">
        <f>K19-K17</f>
        <v>506017902.69999993</v>
      </c>
    </row>
    <row r="19" spans="1:11" ht="21" x14ac:dyDescent="0.35">
      <c r="A19" s="65"/>
      <c r="B19" s="77"/>
      <c r="C19" s="199" t="s">
        <v>91</v>
      </c>
      <c r="D19" s="200"/>
      <c r="E19" s="79">
        <v>28249.713920000002</v>
      </c>
      <c r="F19" s="79">
        <v>1259061983.6899998</v>
      </c>
      <c r="G19" s="78"/>
      <c r="H19" s="201" t="s">
        <v>10</v>
      </c>
      <c r="I19" s="201"/>
      <c r="J19" s="76">
        <v>96451.395150000011</v>
      </c>
      <c r="K19" s="73">
        <v>1378621973.6099999</v>
      </c>
    </row>
    <row r="20" spans="1:11" ht="21" x14ac:dyDescent="0.35">
      <c r="A20" s="65" t="s">
        <v>109</v>
      </c>
      <c r="B20" s="65"/>
      <c r="C20" s="65"/>
      <c r="D20" s="65"/>
      <c r="E20" s="89"/>
      <c r="F20" s="89"/>
      <c r="G20" s="65" t="s">
        <v>110</v>
      </c>
      <c r="H20" s="65"/>
      <c r="I20" s="65"/>
      <c r="J20" s="89"/>
      <c r="K20" s="89"/>
    </row>
  </sheetData>
  <mergeCells count="9">
    <mergeCell ref="C19:D19"/>
    <mergeCell ref="H19:I19"/>
    <mergeCell ref="A1:K1"/>
    <mergeCell ref="A2:K2"/>
    <mergeCell ref="A3:K3"/>
    <mergeCell ref="C5:F5"/>
    <mergeCell ref="H5:K5"/>
    <mergeCell ref="B18:D18"/>
    <mergeCell ref="G18:I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28" workbookViewId="0">
      <selection activeCell="G41" sqref="G41"/>
    </sheetView>
  </sheetViews>
  <sheetFormatPr defaultRowHeight="23.25" x14ac:dyDescent="0.35"/>
  <cols>
    <col min="1" max="1" width="6.28515625" style="91" customWidth="1"/>
    <col min="2" max="2" width="26.28515625" style="90" customWidth="1"/>
    <col min="3" max="3" width="11.5703125" style="92" bestFit="1" customWidth="1"/>
    <col min="4" max="4" width="19" style="93" customWidth="1"/>
    <col min="5" max="5" width="26" style="94" customWidth="1"/>
    <col min="6" max="16384" width="9.140625" style="90"/>
  </cols>
  <sheetData>
    <row r="1" spans="1:5" ht="23.25" customHeight="1" x14ac:dyDescent="0.35">
      <c r="A1" s="207" t="s">
        <v>6</v>
      </c>
      <c r="B1" s="207"/>
      <c r="C1" s="207"/>
      <c r="D1" s="207"/>
      <c r="E1" s="207"/>
    </row>
    <row r="2" spans="1:5" ht="23.25" customHeight="1" x14ac:dyDescent="0.35">
      <c r="A2" s="207" t="s">
        <v>111</v>
      </c>
      <c r="B2" s="207"/>
      <c r="C2" s="207"/>
      <c r="D2" s="207"/>
      <c r="E2" s="207"/>
    </row>
    <row r="3" spans="1:5" ht="23.25" customHeight="1" x14ac:dyDescent="0.35">
      <c r="A3" s="207" t="s">
        <v>112</v>
      </c>
      <c r="B3" s="207"/>
      <c r="C3" s="207"/>
      <c r="D3" s="207"/>
      <c r="E3" s="207"/>
    </row>
    <row r="4" spans="1:5" ht="21.75" customHeight="1" x14ac:dyDescent="0.35"/>
    <row r="5" spans="1:5" ht="32.25" customHeight="1" x14ac:dyDescent="0.35">
      <c r="A5" s="95" t="s">
        <v>113</v>
      </c>
      <c r="B5" s="96" t="s">
        <v>8</v>
      </c>
      <c r="C5" s="97" t="s">
        <v>12</v>
      </c>
      <c r="D5" s="98" t="s">
        <v>114</v>
      </c>
      <c r="E5" s="99" t="s">
        <v>56</v>
      </c>
    </row>
    <row r="6" spans="1:5" ht="23.25" customHeight="1" x14ac:dyDescent="0.35">
      <c r="A6" s="100">
        <v>1</v>
      </c>
      <c r="B6" s="101" t="s">
        <v>115</v>
      </c>
      <c r="C6" s="102">
        <v>27101971</v>
      </c>
      <c r="D6" s="103">
        <v>12796925</v>
      </c>
      <c r="E6" s="103">
        <v>110515182.34999999</v>
      </c>
    </row>
    <row r="7" spans="1:5" ht="23.25" customHeight="1" x14ac:dyDescent="0.35">
      <c r="A7" s="100">
        <v>2</v>
      </c>
      <c r="B7" s="101" t="s">
        <v>116</v>
      </c>
      <c r="C7" s="102">
        <v>87011011</v>
      </c>
      <c r="D7" s="103">
        <v>514910</v>
      </c>
      <c r="E7" s="103">
        <v>53640744.899999999</v>
      </c>
    </row>
    <row r="8" spans="1:5" ht="23.25" customHeight="1" x14ac:dyDescent="0.35">
      <c r="A8" s="100">
        <v>3</v>
      </c>
      <c r="B8" s="101" t="s">
        <v>117</v>
      </c>
      <c r="C8" s="102">
        <v>27101224</v>
      </c>
      <c r="D8" s="103">
        <v>3875699</v>
      </c>
      <c r="E8" s="103">
        <v>36516530.729999997</v>
      </c>
    </row>
    <row r="9" spans="1:5" ht="23.25" customHeight="1" x14ac:dyDescent="0.35">
      <c r="A9" s="100">
        <v>4</v>
      </c>
      <c r="B9" s="101" t="s">
        <v>118</v>
      </c>
      <c r="C9" s="102">
        <v>31052000</v>
      </c>
      <c r="D9" s="103">
        <v>3207000</v>
      </c>
      <c r="E9" s="103">
        <v>32841270.34</v>
      </c>
    </row>
    <row r="10" spans="1:5" ht="23.25" customHeight="1" x14ac:dyDescent="0.35">
      <c r="A10" s="100">
        <v>5</v>
      </c>
      <c r="B10" s="101" t="s">
        <v>119</v>
      </c>
      <c r="C10" s="102">
        <v>27101943</v>
      </c>
      <c r="D10" s="103">
        <v>444327.48</v>
      </c>
      <c r="E10" s="103">
        <v>27987341.32</v>
      </c>
    </row>
    <row r="11" spans="1:5" ht="23.25" customHeight="1" x14ac:dyDescent="0.35">
      <c r="A11" s="100">
        <v>6</v>
      </c>
      <c r="B11" s="104" t="s">
        <v>120</v>
      </c>
      <c r="C11" s="102">
        <v>29224220</v>
      </c>
      <c r="D11" s="103">
        <v>273715.40000000002</v>
      </c>
      <c r="E11" s="103">
        <v>21733019.539999999</v>
      </c>
    </row>
    <row r="12" spans="1:5" ht="23.25" customHeight="1" x14ac:dyDescent="0.35">
      <c r="A12" s="100">
        <v>7</v>
      </c>
      <c r="B12" s="105" t="s">
        <v>85</v>
      </c>
      <c r="C12" s="102">
        <v>84089010</v>
      </c>
      <c r="D12" s="103">
        <v>91586</v>
      </c>
      <c r="E12" s="103">
        <v>20452745.18</v>
      </c>
    </row>
    <row r="13" spans="1:5" ht="23.25" customHeight="1" x14ac:dyDescent="0.35">
      <c r="A13" s="100">
        <v>8</v>
      </c>
      <c r="B13" s="104" t="s">
        <v>121</v>
      </c>
      <c r="C13" s="102">
        <v>21069030</v>
      </c>
      <c r="D13" s="103">
        <v>387522</v>
      </c>
      <c r="E13" s="103">
        <v>19254774.239999998</v>
      </c>
    </row>
    <row r="14" spans="1:5" ht="23.25" customHeight="1" x14ac:dyDescent="0.35">
      <c r="A14" s="100">
        <v>9</v>
      </c>
      <c r="B14" s="105" t="s">
        <v>118</v>
      </c>
      <c r="C14" s="102">
        <v>31055100</v>
      </c>
      <c r="D14" s="103">
        <v>1592000</v>
      </c>
      <c r="E14" s="103">
        <v>18215924.32</v>
      </c>
    </row>
    <row r="15" spans="1:5" ht="23.25" customHeight="1" x14ac:dyDescent="0.35">
      <c r="A15" s="100">
        <v>10</v>
      </c>
      <c r="B15" s="105" t="s">
        <v>122</v>
      </c>
      <c r="C15" s="102">
        <v>85071099</v>
      </c>
      <c r="D15" s="103">
        <v>144534.81</v>
      </c>
      <c r="E15" s="103">
        <v>16940777.719999999</v>
      </c>
    </row>
    <row r="16" spans="1:5" ht="24.75" customHeight="1" x14ac:dyDescent="0.4">
      <c r="A16" s="106"/>
      <c r="B16" s="107" t="s">
        <v>9</v>
      </c>
      <c r="C16" s="108"/>
      <c r="D16" s="109">
        <f>SUM(D6:D15)</f>
        <v>23328219.689999998</v>
      </c>
      <c r="E16" s="110">
        <f>SUM(E6:E15)</f>
        <v>358098310.63999999</v>
      </c>
    </row>
    <row r="17" spans="1:5" ht="23.25" customHeight="1" x14ac:dyDescent="0.35">
      <c r="A17" s="111"/>
      <c r="B17" s="112" t="s">
        <v>17</v>
      </c>
      <c r="C17" s="113"/>
      <c r="D17" s="114">
        <f>D18-D16</f>
        <v>25461293.004000105</v>
      </c>
      <c r="E17" s="115">
        <f>E18-E16</f>
        <v>719802213.20999992</v>
      </c>
    </row>
    <row r="18" spans="1:5" ht="24.75" customHeight="1" x14ac:dyDescent="0.35">
      <c r="A18" s="116"/>
      <c r="B18" s="117" t="s">
        <v>123</v>
      </c>
      <c r="C18" s="118"/>
      <c r="D18" s="119">
        <v>48789512.694000103</v>
      </c>
      <c r="E18" s="119">
        <v>1077900523.8499999</v>
      </c>
    </row>
    <row r="19" spans="1:5" ht="23.25" customHeight="1" x14ac:dyDescent="0.35">
      <c r="A19" s="120"/>
      <c r="B19" s="121"/>
      <c r="C19" s="122"/>
      <c r="D19" s="123"/>
      <c r="E19" s="124"/>
    </row>
    <row r="20" spans="1:5" ht="23.25" customHeight="1" x14ac:dyDescent="0.35">
      <c r="A20" s="125"/>
      <c r="B20" s="126"/>
      <c r="C20" s="127"/>
    </row>
    <row r="21" spans="1:5" ht="23.25" customHeight="1" x14ac:dyDescent="0.35">
      <c r="A21" s="125"/>
      <c r="B21" s="128"/>
      <c r="C21" s="122"/>
      <c r="D21" s="129"/>
      <c r="E21" s="130"/>
    </row>
    <row r="22" spans="1:5" ht="23.25" customHeight="1" x14ac:dyDescent="0.35">
      <c r="A22" s="125"/>
      <c r="B22" s="128"/>
      <c r="C22" s="122"/>
      <c r="D22" s="129"/>
      <c r="E22" s="130"/>
    </row>
    <row r="23" spans="1:5" ht="23.25" customHeight="1" x14ac:dyDescent="0.35">
      <c r="A23" s="131"/>
      <c r="B23" s="132"/>
      <c r="C23" s="133"/>
      <c r="D23" s="134"/>
      <c r="E23" s="135"/>
    </row>
    <row r="24" spans="1:5" ht="23.25" customHeight="1" x14ac:dyDescent="0.35">
      <c r="B24" s="136"/>
      <c r="C24" s="133"/>
      <c r="D24" s="137"/>
      <c r="E24" s="138"/>
    </row>
    <row r="25" spans="1:5" ht="23.25" customHeight="1" x14ac:dyDescent="0.35">
      <c r="B25" s="136"/>
      <c r="C25" s="133"/>
      <c r="D25" s="139"/>
      <c r="E25" s="130"/>
    </row>
    <row r="26" spans="1:5" ht="23.25" customHeight="1" x14ac:dyDescent="0.35">
      <c r="B26" s="136"/>
      <c r="C26" s="133"/>
      <c r="D26" s="129"/>
      <c r="E26" s="138"/>
    </row>
    <row r="27" spans="1:5" ht="23.25" customHeight="1" x14ac:dyDescent="0.35">
      <c r="B27" s="136"/>
      <c r="C27" s="133"/>
      <c r="D27" s="140"/>
      <c r="E27" s="141"/>
    </row>
    <row r="28" spans="1:5" ht="23.25" customHeight="1" x14ac:dyDescent="0.35">
      <c r="B28" s="136"/>
      <c r="C28" s="133"/>
      <c r="D28" s="142"/>
      <c r="E28" s="141"/>
    </row>
    <row r="29" spans="1:5" ht="23.25" customHeight="1" x14ac:dyDescent="0.35">
      <c r="B29" s="136"/>
      <c r="C29" s="133"/>
      <c r="D29" s="143"/>
      <c r="E29" s="138"/>
    </row>
    <row r="30" spans="1:5" ht="23.25" customHeight="1" x14ac:dyDescent="0.35"/>
    <row r="31" spans="1:5" ht="23.25" customHeight="1" x14ac:dyDescent="0.35"/>
    <row r="32" spans="1:5" ht="23.25" customHeight="1" x14ac:dyDescent="0.35"/>
    <row r="33" spans="1:5" ht="23.25" customHeight="1" x14ac:dyDescent="0.35">
      <c r="A33" s="144" t="s">
        <v>6</v>
      </c>
      <c r="B33" s="144"/>
      <c r="C33" s="145"/>
      <c r="D33" s="146"/>
      <c r="E33" s="144"/>
    </row>
    <row r="34" spans="1:5" ht="23.25" customHeight="1" x14ac:dyDescent="0.35">
      <c r="A34" s="144" t="s">
        <v>111</v>
      </c>
      <c r="B34" s="144"/>
      <c r="C34" s="145"/>
      <c r="D34" s="146"/>
      <c r="E34" s="144"/>
    </row>
    <row r="35" spans="1:5" ht="23.25" customHeight="1" x14ac:dyDescent="0.35">
      <c r="A35" s="144" t="s">
        <v>124</v>
      </c>
      <c r="B35" s="144"/>
      <c r="C35" s="145"/>
      <c r="D35" s="146"/>
      <c r="E35" s="144"/>
    </row>
    <row r="36" spans="1:5" ht="23.25" customHeight="1" x14ac:dyDescent="0.35"/>
    <row r="37" spans="1:5" ht="23.25" customHeight="1" x14ac:dyDescent="0.35">
      <c r="A37" s="147" t="s">
        <v>113</v>
      </c>
      <c r="B37" s="148" t="s">
        <v>8</v>
      </c>
      <c r="C37" s="149" t="s">
        <v>12</v>
      </c>
      <c r="D37" s="150" t="s">
        <v>16</v>
      </c>
      <c r="E37" s="151" t="s">
        <v>20</v>
      </c>
    </row>
    <row r="38" spans="1:5" ht="23.25" customHeight="1" x14ac:dyDescent="0.35">
      <c r="A38" s="152">
        <v>1</v>
      </c>
      <c r="B38" s="101" t="s">
        <v>125</v>
      </c>
      <c r="C38" s="102">
        <v>2710</v>
      </c>
      <c r="D38" s="73">
        <v>123421.85651000001</v>
      </c>
      <c r="E38" s="153">
        <v>2157.3008770699998</v>
      </c>
    </row>
    <row r="39" spans="1:5" ht="23.25" customHeight="1" x14ac:dyDescent="0.35">
      <c r="A39" s="154">
        <v>2</v>
      </c>
      <c r="B39" s="105" t="s">
        <v>126</v>
      </c>
      <c r="C39" s="102">
        <v>3923</v>
      </c>
      <c r="D39" s="73">
        <v>4542.8195340000011</v>
      </c>
      <c r="E39" s="153">
        <v>343.62421565000005</v>
      </c>
    </row>
    <row r="40" spans="1:5" ht="23.25" customHeight="1" x14ac:dyDescent="0.35">
      <c r="A40" s="154">
        <v>3</v>
      </c>
      <c r="B40" s="155" t="s">
        <v>116</v>
      </c>
      <c r="C40" s="102">
        <v>8701</v>
      </c>
      <c r="D40" s="73">
        <v>2418.7719999999999</v>
      </c>
      <c r="E40" s="153">
        <v>298.42752089999999</v>
      </c>
    </row>
    <row r="41" spans="1:5" ht="23.25" customHeight="1" x14ac:dyDescent="0.35">
      <c r="A41" s="152">
        <v>4</v>
      </c>
      <c r="B41" s="105" t="s">
        <v>121</v>
      </c>
      <c r="C41" s="102">
        <v>2106</v>
      </c>
      <c r="D41" s="73">
        <v>6272.5459650000021</v>
      </c>
      <c r="E41" s="153">
        <v>236.44561605999999</v>
      </c>
    </row>
    <row r="42" spans="1:5" ht="23.25" customHeight="1" x14ac:dyDescent="0.35">
      <c r="A42" s="154">
        <v>5</v>
      </c>
      <c r="B42" s="155" t="s">
        <v>127</v>
      </c>
      <c r="C42" s="102">
        <v>2202</v>
      </c>
      <c r="D42" s="73">
        <v>9519.4026240000003</v>
      </c>
      <c r="E42" s="153">
        <v>217.70473719</v>
      </c>
    </row>
    <row r="43" spans="1:5" ht="23.25" customHeight="1" x14ac:dyDescent="0.35">
      <c r="A43" s="154">
        <v>6</v>
      </c>
      <c r="B43" s="101" t="s">
        <v>128</v>
      </c>
      <c r="C43" s="102">
        <v>2309</v>
      </c>
      <c r="D43" s="73">
        <v>15489.121999999999</v>
      </c>
      <c r="E43" s="153">
        <v>202.86679157</v>
      </c>
    </row>
    <row r="44" spans="1:5" ht="23.25" customHeight="1" x14ac:dyDescent="0.35">
      <c r="A44" s="152">
        <v>7</v>
      </c>
      <c r="B44" s="105" t="s">
        <v>129</v>
      </c>
      <c r="C44" s="102">
        <v>1905</v>
      </c>
      <c r="D44" s="73">
        <v>2216.7349599999998</v>
      </c>
      <c r="E44" s="153">
        <v>198.41033539000003</v>
      </c>
    </row>
    <row r="45" spans="1:5" ht="23.25" customHeight="1" x14ac:dyDescent="0.35">
      <c r="A45" s="154">
        <v>8</v>
      </c>
      <c r="B45" s="156" t="s">
        <v>130</v>
      </c>
      <c r="C45" s="102">
        <v>6811</v>
      </c>
      <c r="D45" s="73">
        <v>23059.707470000001</v>
      </c>
      <c r="E45" s="153">
        <v>174.13410216</v>
      </c>
    </row>
    <row r="46" spans="1:5" ht="23.25" customHeight="1" x14ac:dyDescent="0.35">
      <c r="A46" s="154">
        <v>9</v>
      </c>
      <c r="B46" s="156" t="s">
        <v>13</v>
      </c>
      <c r="C46" s="102">
        <v>2716</v>
      </c>
      <c r="D46" s="73">
        <v>2.7E-2</v>
      </c>
      <c r="E46" s="153">
        <v>170.48020503999999</v>
      </c>
    </row>
    <row r="47" spans="1:5" ht="23.25" customHeight="1" x14ac:dyDescent="0.35">
      <c r="A47" s="152">
        <v>10</v>
      </c>
      <c r="B47" s="105" t="s">
        <v>131</v>
      </c>
      <c r="C47" s="102">
        <v>3105</v>
      </c>
      <c r="D47" s="73">
        <v>14006.38</v>
      </c>
      <c r="E47" s="153">
        <v>156.09601610999999</v>
      </c>
    </row>
    <row r="48" spans="1:5" ht="23.25" customHeight="1" x14ac:dyDescent="0.4">
      <c r="A48" s="157"/>
      <c r="B48" s="157" t="s">
        <v>9</v>
      </c>
      <c r="C48" s="158"/>
      <c r="D48" s="159">
        <f>SUM(D38:D47)</f>
        <v>200947.36806300003</v>
      </c>
      <c r="E48" s="160">
        <f>SUM(E38:E47)</f>
        <v>4155.4904171399994</v>
      </c>
    </row>
    <row r="49" spans="1:5" ht="23.25" customHeight="1" x14ac:dyDescent="0.35">
      <c r="A49" s="111"/>
      <c r="B49" s="161" t="s">
        <v>17</v>
      </c>
      <c r="C49" s="162"/>
      <c r="D49" s="159">
        <f>D50-D48</f>
        <v>114675.50267399993</v>
      </c>
      <c r="E49" s="163">
        <f>E50-E48</f>
        <v>3946.2827127100009</v>
      </c>
    </row>
    <row r="50" spans="1:5" ht="23.25" customHeight="1" x14ac:dyDescent="0.45">
      <c r="A50" s="164"/>
      <c r="B50" s="164" t="s">
        <v>123</v>
      </c>
      <c r="C50" s="118"/>
      <c r="D50" s="159">
        <v>315622.87073699996</v>
      </c>
      <c r="E50" s="159">
        <v>8101.7731298500003</v>
      </c>
    </row>
    <row r="51" spans="1:5" ht="23.25" customHeight="1" x14ac:dyDescent="0.45">
      <c r="A51" s="165"/>
      <c r="B51" s="165"/>
      <c r="C51" s="166"/>
      <c r="D51" s="123"/>
      <c r="E51" s="124"/>
    </row>
    <row r="52" spans="1:5" ht="27" customHeight="1" x14ac:dyDescent="0.35">
      <c r="B52" s="167"/>
    </row>
    <row r="53" spans="1:5" ht="23.25" customHeight="1" x14ac:dyDescent="0.35">
      <c r="B53" s="136"/>
      <c r="C53" s="122"/>
      <c r="D53" s="168"/>
      <c r="E53" s="169"/>
    </row>
    <row r="54" spans="1:5" ht="22.5" customHeight="1" x14ac:dyDescent="0.35">
      <c r="B54" s="136"/>
      <c r="C54" s="133"/>
      <c r="D54" s="170"/>
      <c r="E54" s="171"/>
    </row>
    <row r="55" spans="1:5" ht="23.25" customHeight="1" x14ac:dyDescent="0.35">
      <c r="B55" s="136"/>
      <c r="C55" s="122"/>
      <c r="D55" s="168"/>
      <c r="E55" s="130"/>
    </row>
    <row r="56" spans="1:5" ht="23.25" customHeight="1" x14ac:dyDescent="0.35">
      <c r="B56" s="172"/>
      <c r="C56" s="173"/>
      <c r="D56" s="174"/>
      <c r="E56" s="175"/>
    </row>
    <row r="57" spans="1:5" ht="23.25" customHeight="1" x14ac:dyDescent="0.35">
      <c r="B57" s="172"/>
      <c r="C57" s="173"/>
      <c r="D57" s="174"/>
      <c r="E57" s="175"/>
    </row>
    <row r="58" spans="1:5" x14ac:dyDescent="0.35">
      <c r="B58" s="172"/>
      <c r="C58" s="173"/>
      <c r="D58" s="174"/>
      <c r="E58" s="175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5" sqref="H2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2</vt:i4>
      </vt:variant>
    </vt:vector>
  </HeadingPairs>
  <TitlesOfParts>
    <vt:vector size="9" baseType="lpstr">
      <vt:lpstr>ปีงบฯ (-พ.ย.)</vt:lpstr>
      <vt:lpstr>ขาเข้าปีงบฯ (-พ.ค.)</vt:lpstr>
      <vt:lpstr>ขาเข้าพ.ค.63</vt:lpstr>
      <vt:lpstr>ผด พค.63</vt:lpstr>
      <vt:lpstr>ผด ตค62-ตค63</vt:lpstr>
      <vt:lpstr>ขาออก 63</vt:lpstr>
      <vt:lpstr>Sheet4</vt:lpstr>
      <vt:lpstr>'ขาเข้าปีงบฯ (-พ.ค.)'!Print_Area</vt:lpstr>
      <vt:lpstr>'ปีงบฯ (-พ.ย.)'!Print_Area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2019-03-11T03:12:19Z</dcterms:created>
  <dcterms:modified xsi:type="dcterms:W3CDTF">2020-06-18T06:27:01Z</dcterms:modified>
</cp:coreProperties>
</file>